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+\Desktop\Закупка №-40-ЭА УАЗ-390945\"/>
    </mc:Choice>
  </mc:AlternateContent>
  <bookViews>
    <workbookView xWindow="-120" yWindow="-120" windowWidth="29040" windowHeight="15840"/>
  </bookViews>
  <sheets>
    <sheet name="2026" sheetId="2" r:id="rId1"/>
  </sheets>
  <calcPr calcId="162913"/>
</workbook>
</file>

<file path=xl/calcChain.xml><?xml version="1.0" encoding="utf-8"?>
<calcChain xmlns="http://schemas.openxmlformats.org/spreadsheetml/2006/main">
  <c r="N10" i="2" l="1"/>
  <c r="L10" i="2"/>
  <c r="U10" i="2" s="1"/>
  <c r="R10" i="2" l="1"/>
  <c r="P10" i="2"/>
</calcChain>
</file>

<file path=xl/sharedStrings.xml><?xml version="1.0" encoding="utf-8"?>
<sst xmlns="http://schemas.openxmlformats.org/spreadsheetml/2006/main" count="22" uniqueCount="22">
  <si>
    <t>ПРОТОКОЛ_x000D_
ПО ФОРМИРОВАНИЮ НАЧАЛЬНОЙ (МАКСИМАЛЬНОЙ)_x000D_
ЦЕНЫ КОНТРАКТА</t>
  </si>
  <si>
    <t>Используемый метод определения НМЦК с обоснованием: Для расчета цены контракта используется метод сопоставимых рыночных цен (анализ рынка). Расчет производился на основании приказа Министерства экономического развития Российской Федерации от 02.10.2013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</t>
  </si>
  <si>
    <t>№ п/п</t>
  </si>
  <si>
    <t>Наименование товара</t>
  </si>
  <si>
    <t>Источник1</t>
  </si>
  <si>
    <t>Источник2</t>
  </si>
  <si>
    <t>Источник3</t>
  </si>
  <si>
    <t>Источник4</t>
  </si>
  <si>
    <t>Источник5</t>
  </si>
  <si>
    <t>Ср. ар. цена за ед. изм., руб._x000D_
 &lt;ц&gt;</t>
  </si>
  <si>
    <t>Цена с учетом понижающего коэфф. в соответствии с выделенным лимитом финанс.</t>
  </si>
  <si>
    <t xml:space="preserve">Ср. кв. откл. </t>
  </si>
  <si>
    <t>Коэфф. вариации</t>
  </si>
  <si>
    <t>Н(М)ЦК, руб.</t>
  </si>
  <si>
    <t>Цена за ед. изм. с округлением (руб.)</t>
  </si>
  <si>
    <t>-</t>
  </si>
  <si>
    <t>Итого</t>
  </si>
  <si>
    <t>Цена за ед. с НДС, руб. /</t>
  </si>
  <si>
    <t>Примечание</t>
  </si>
  <si>
    <t>Кол-во часов/штук</t>
  </si>
  <si>
    <t>усл. ед.</t>
  </si>
  <si>
    <t>Автомобиль ГАЗ Садко NEXT Автоцистерна пожарная АЦ 1,6-40 (С41А23)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</si>
</sst>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9.75"/>
      <color rgb="FF000000"/>
      <name val="Times New Roman"/>
      <family val="1"/>
      <charset val="204"/>
    </font>
    <font>
      <b/>
      <sz val="9.75"/>
      <color rgb="FF000000"/>
      <name val="Times New Roman"/>
      <family val="1"/>
      <charset val="204"/>
    </font>
    <font>
      <b/>
      <sz val="9.75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1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0" fillId="0" borderId="25" xfId="0" applyBorder="1"/>
    <xf numFmtId="0" fontId="0" fillId="0" borderId="26" xfId="0" applyBorder="1"/>
    <xf numFmtId="49" fontId="1" fillId="0" borderId="0" xfId="0" applyNumberFormat="1" applyFont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" fontId="1" fillId="0" borderId="16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4" fontId="3" fillId="2" borderId="16" xfId="0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center" vertical="center"/>
    </xf>
    <xf numFmtId="4" fontId="1" fillId="2" borderId="7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49" fontId="1" fillId="0" borderId="17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49" fontId="1" fillId="0" borderId="16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8</xdr:row>
      <xdr:rowOff>190500</xdr:rowOff>
    </xdr:to>
    <xdr:pic>
      <xdr:nvPicPr>
        <xdr:cNvPr id="71" name="Picture 1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8629650" y="2314575"/>
          <a:ext cx="809626" cy="581025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</xdr:colOff>
      <xdr:row>4</xdr:row>
      <xdr:rowOff>9525</xdr:rowOff>
    </xdr:from>
    <xdr:to>
      <xdr:col>19</xdr:col>
      <xdr:colOff>638175</xdr:colOff>
      <xdr:row>8</xdr:row>
      <xdr:rowOff>180975</xdr:rowOff>
    </xdr:to>
    <xdr:pic>
      <xdr:nvPicPr>
        <xdr:cNvPr id="72" name="Picture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tretch>
          <a:fillRect/>
        </a:stretch>
      </xdr:blipFill>
      <xdr:spPr>
        <a:xfrm>
          <a:off x="16030575" y="2009775"/>
          <a:ext cx="1847850" cy="933450"/>
        </a:xfrm>
        <a:prstGeom prst="rect">
          <a:avLst/>
        </a:prstGeom>
      </xdr:spPr>
    </xdr:pic>
    <xdr:clientData/>
  </xdr:twoCellAnchor>
  <xdr:twoCellAnchor editAs="oneCell">
    <xdr:from>
      <xdr:col>14</xdr:col>
      <xdr:colOff>590550</xdr:colOff>
      <xdr:row>4</xdr:row>
      <xdr:rowOff>180975</xdr:rowOff>
    </xdr:from>
    <xdr:to>
      <xdr:col>17</xdr:col>
      <xdr:colOff>12773</xdr:colOff>
      <xdr:row>8</xdr:row>
      <xdr:rowOff>57151</xdr:rowOff>
    </xdr:to>
    <xdr:pic>
      <xdr:nvPicPr>
        <xdr:cNvPr id="73" name="Picture 3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/>
        <a:stretch>
          <a:fillRect/>
        </a:stretch>
      </xdr:blipFill>
      <xdr:spPr>
        <a:xfrm>
          <a:off x="8820150" y="1704975"/>
          <a:ext cx="1251023" cy="638176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8</xdr:row>
      <xdr:rowOff>190500</xdr:rowOff>
    </xdr:to>
    <xdr:pic>
      <xdr:nvPicPr>
        <xdr:cNvPr id="75" name="Picture 1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1</xdr:colOff>
      <xdr:row>8</xdr:row>
      <xdr:rowOff>190500</xdr:rowOff>
    </xdr:to>
    <xdr:pic>
      <xdr:nvPicPr>
        <xdr:cNvPr id="76" name="Picture 2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6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77" name="Picture 1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78" name="Picture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79" name="Picture 3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0" name="Picture 4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2" name="Picture 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3" name="Picture 7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4" name="Picture 8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5" name="Picture 9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6" name="Picture 1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7" name="Picture 1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8" name="Picture 1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89" name="Picture 1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90" name="Picture 1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91" name="Picture 1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0</xdr:colOff>
      <xdr:row>4</xdr:row>
      <xdr:rowOff>0</xdr:rowOff>
    </xdr:from>
    <xdr:to>
      <xdr:col>15</xdr:col>
      <xdr:colOff>0</xdr:colOff>
      <xdr:row>8</xdr:row>
      <xdr:rowOff>190500</xdr:rowOff>
    </xdr:to>
    <xdr:pic>
      <xdr:nvPicPr>
        <xdr:cNvPr id="92" name="Picture 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9650" y="2314575"/>
          <a:ext cx="8096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4</xdr:row>
      <xdr:rowOff>28576</xdr:rowOff>
    </xdr:from>
    <xdr:to>
      <xdr:col>15</xdr:col>
      <xdr:colOff>0</xdr:colOff>
      <xdr:row>8</xdr:row>
      <xdr:rowOff>190500</xdr:rowOff>
    </xdr:to>
    <xdr:pic>
      <xdr:nvPicPr>
        <xdr:cNvPr id="93" name="Picture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333626"/>
          <a:ext cx="1200150" cy="923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abSelected="1" zoomScaleNormal="100" workbookViewId="0">
      <selection activeCell="B10" sqref="B10:B11"/>
    </sheetView>
  </sheetViews>
  <sheetFormatPr defaultRowHeight="15" x14ac:dyDescent="0.25"/>
  <cols>
    <col min="1" max="1" width="5.5703125" customWidth="1"/>
    <col min="2" max="2" width="16.28515625" customWidth="1"/>
    <col min="4" max="4" width="9.140625" customWidth="1"/>
    <col min="5" max="5" width="7.42578125" customWidth="1"/>
    <col min="6" max="8" width="11.140625" customWidth="1"/>
    <col min="9" max="9" width="9" customWidth="1"/>
    <col min="10" max="10" width="12.5703125" customWidth="1"/>
    <col min="11" max="11" width="12.7109375" customWidth="1"/>
    <col min="12" max="12" width="11" customWidth="1"/>
    <col min="13" max="13" width="14" customWidth="1"/>
    <col min="17" max="17" width="9.140625" customWidth="1"/>
    <col min="20" max="20" width="9.7109375" customWidth="1"/>
    <col min="21" max="21" width="13.28515625" customWidth="1"/>
    <col min="22" max="22" width="7.28515625" customWidth="1"/>
  </cols>
  <sheetData>
    <row r="1" spans="1:22" ht="40.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</row>
    <row r="2" spans="1:22" ht="49.5" customHeight="1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</row>
    <row r="3" spans="1:22" ht="14.25" customHeight="1" x14ac:dyDescent="0.25">
      <c r="A3" s="52" t="s">
        <v>2</v>
      </c>
      <c r="B3" s="55" t="s">
        <v>3</v>
      </c>
      <c r="C3" s="42" t="s">
        <v>18</v>
      </c>
      <c r="D3" s="44" t="s">
        <v>19</v>
      </c>
      <c r="E3" s="44"/>
      <c r="F3" s="1" t="s">
        <v>4</v>
      </c>
      <c r="G3" s="1" t="s">
        <v>5</v>
      </c>
      <c r="H3" s="44" t="s">
        <v>6</v>
      </c>
      <c r="I3" s="44"/>
      <c r="J3" s="1" t="s">
        <v>7</v>
      </c>
      <c r="K3" s="1" t="s">
        <v>8</v>
      </c>
      <c r="L3" s="44" t="s">
        <v>9</v>
      </c>
      <c r="M3" s="44" t="s">
        <v>10</v>
      </c>
      <c r="N3" s="33" t="s">
        <v>11</v>
      </c>
      <c r="O3" s="34"/>
      <c r="P3" s="33" t="s">
        <v>12</v>
      </c>
      <c r="Q3" s="34"/>
      <c r="R3" s="33" t="s">
        <v>13</v>
      </c>
      <c r="S3" s="35"/>
      <c r="T3" s="34"/>
      <c r="U3" s="47" t="s">
        <v>14</v>
      </c>
      <c r="V3" s="32" t="s">
        <v>16</v>
      </c>
    </row>
    <row r="4" spans="1:22" ht="15" customHeight="1" x14ac:dyDescent="0.25">
      <c r="A4" s="53"/>
      <c r="B4" s="56"/>
      <c r="C4" s="43"/>
      <c r="D4" s="49"/>
      <c r="E4" s="49"/>
      <c r="F4" s="49" t="s">
        <v>17</v>
      </c>
      <c r="G4" s="49"/>
      <c r="H4" s="49"/>
      <c r="I4" s="49"/>
      <c r="J4" s="49"/>
      <c r="K4" s="49"/>
      <c r="L4" s="49"/>
      <c r="M4" s="49"/>
      <c r="N4" s="33"/>
      <c r="O4" s="34"/>
      <c r="P4" s="33"/>
      <c r="Q4" s="34"/>
      <c r="R4" s="33"/>
      <c r="S4" s="35"/>
      <c r="T4" s="34"/>
      <c r="U4" s="48"/>
      <c r="V4" s="32"/>
    </row>
    <row r="5" spans="1:22" ht="15" customHeight="1" x14ac:dyDescent="0.25">
      <c r="A5" s="53"/>
      <c r="B5" s="56"/>
      <c r="C5" s="43"/>
      <c r="D5" s="49"/>
      <c r="E5" s="49"/>
      <c r="F5" s="49"/>
      <c r="G5" s="49"/>
      <c r="H5" s="49"/>
      <c r="I5" s="49"/>
      <c r="J5" s="49"/>
      <c r="K5" s="49"/>
      <c r="L5" s="49"/>
      <c r="M5" s="49"/>
      <c r="N5" s="7"/>
      <c r="O5" s="8"/>
      <c r="P5" s="33"/>
      <c r="Q5" s="34"/>
      <c r="R5" s="36"/>
      <c r="S5" s="37"/>
      <c r="T5" s="38"/>
      <c r="U5" s="48"/>
      <c r="V5" s="32"/>
    </row>
    <row r="6" spans="1:22" x14ac:dyDescent="0.25">
      <c r="A6" s="53"/>
      <c r="B6" s="56"/>
      <c r="C6" s="43"/>
      <c r="D6" s="49"/>
      <c r="E6" s="49"/>
      <c r="F6" s="49"/>
      <c r="G6" s="49"/>
      <c r="H6" s="49"/>
      <c r="I6" s="49"/>
      <c r="J6" s="49"/>
      <c r="K6" s="49"/>
      <c r="L6" s="49"/>
      <c r="M6" s="49"/>
      <c r="N6" s="7"/>
      <c r="O6" s="8"/>
      <c r="P6" s="4"/>
      <c r="Q6" s="2"/>
      <c r="R6" s="36"/>
      <c r="S6" s="37"/>
      <c r="T6" s="38"/>
      <c r="U6" s="48"/>
      <c r="V6" s="32"/>
    </row>
    <row r="7" spans="1:22" x14ac:dyDescent="0.25">
      <c r="A7" s="53"/>
      <c r="B7" s="56"/>
      <c r="C7" s="43"/>
      <c r="D7" s="49"/>
      <c r="E7" s="49"/>
      <c r="F7" s="49"/>
      <c r="G7" s="49"/>
      <c r="H7" s="49"/>
      <c r="I7" s="49"/>
      <c r="J7" s="49"/>
      <c r="K7" s="49"/>
      <c r="L7" s="49"/>
      <c r="M7" s="49"/>
      <c r="N7" s="7"/>
      <c r="O7" s="8"/>
      <c r="P7" s="4"/>
      <c r="Q7" s="3"/>
      <c r="R7" s="36"/>
      <c r="S7" s="37"/>
      <c r="T7" s="38"/>
      <c r="U7" s="48"/>
      <c r="V7" s="32"/>
    </row>
    <row r="8" spans="1:22" x14ac:dyDescent="0.25">
      <c r="A8" s="53"/>
      <c r="B8" s="56"/>
      <c r="C8" s="43"/>
      <c r="D8" s="49"/>
      <c r="E8" s="49"/>
      <c r="F8" s="49"/>
      <c r="G8" s="49"/>
      <c r="H8" s="49"/>
      <c r="I8" s="49"/>
      <c r="J8" s="49"/>
      <c r="K8" s="49"/>
      <c r="L8" s="49"/>
      <c r="M8" s="49"/>
      <c r="N8" s="7"/>
      <c r="O8" s="8"/>
      <c r="P8" s="45"/>
      <c r="Q8" s="46"/>
      <c r="R8" s="36"/>
      <c r="S8" s="37"/>
      <c r="T8" s="38"/>
      <c r="U8" s="48"/>
      <c r="V8" s="32"/>
    </row>
    <row r="9" spans="1:22" ht="54" customHeight="1" x14ac:dyDescent="0.25">
      <c r="A9" s="54"/>
      <c r="B9" s="56"/>
      <c r="C9" s="44"/>
      <c r="D9" s="49"/>
      <c r="E9" s="49"/>
      <c r="F9" s="49"/>
      <c r="G9" s="49"/>
      <c r="H9" s="49"/>
      <c r="I9" s="49"/>
      <c r="J9" s="49"/>
      <c r="K9" s="49"/>
      <c r="L9" s="49"/>
      <c r="M9" s="49"/>
      <c r="N9" s="9"/>
      <c r="O9" s="10"/>
      <c r="P9" s="45"/>
      <c r="Q9" s="46"/>
      <c r="R9" s="39"/>
      <c r="S9" s="40"/>
      <c r="T9" s="41"/>
      <c r="U9" s="48"/>
      <c r="V9" s="32"/>
    </row>
    <row r="10" spans="1:22" x14ac:dyDescent="0.25">
      <c r="A10" s="57">
        <v>1</v>
      </c>
      <c r="B10" s="27" t="s">
        <v>21</v>
      </c>
      <c r="C10" s="28" t="s">
        <v>20</v>
      </c>
      <c r="D10" s="30">
        <v>1</v>
      </c>
      <c r="E10" s="59"/>
      <c r="F10" s="18">
        <v>12900000</v>
      </c>
      <c r="G10" s="18">
        <v>12700000</v>
      </c>
      <c r="H10" s="18">
        <v>14320000</v>
      </c>
      <c r="I10" s="19"/>
      <c r="J10" s="14"/>
      <c r="K10" s="14"/>
      <c r="L10" s="14">
        <f>ROUNDDOWN(AVERAGE(F10,G10,H10,J10,K10),2)</f>
        <v>13306666.66</v>
      </c>
      <c r="M10" s="16" t="s">
        <v>15</v>
      </c>
      <c r="N10" s="18">
        <f>STDEV(F10,G10,H10,J10,K10)</f>
        <v>883251.56854280946</v>
      </c>
      <c r="O10" s="19"/>
      <c r="P10" s="18">
        <f>N10/L10*100</f>
        <v>6.6376620915730475</v>
      </c>
      <c r="Q10" s="19"/>
      <c r="R10" s="22">
        <f>L10*D10</f>
        <v>13306666.66</v>
      </c>
      <c r="S10" s="23"/>
      <c r="T10" s="23"/>
      <c r="U10" s="26">
        <f>ROUNDDOWN(L10,2)</f>
        <v>13306666.66</v>
      </c>
      <c r="V10" s="11"/>
    </row>
    <row r="11" spans="1:22" ht="60" customHeight="1" x14ac:dyDescent="0.25">
      <c r="A11" s="58"/>
      <c r="B11" s="27"/>
      <c r="C11" s="29"/>
      <c r="D11" s="31"/>
      <c r="E11" s="60"/>
      <c r="F11" s="20"/>
      <c r="G11" s="20"/>
      <c r="H11" s="20"/>
      <c r="I11" s="21"/>
      <c r="J11" s="15"/>
      <c r="K11" s="15"/>
      <c r="L11" s="15"/>
      <c r="M11" s="17"/>
      <c r="N11" s="20"/>
      <c r="O11" s="21"/>
      <c r="P11" s="20"/>
      <c r="Q11" s="21"/>
      <c r="R11" s="24"/>
      <c r="S11" s="25"/>
      <c r="T11" s="25"/>
      <c r="U11" s="26"/>
      <c r="V11" s="12"/>
    </row>
    <row r="12" spans="1:22" x14ac:dyDescent="0.25">
      <c r="A12" s="5"/>
      <c r="B12" s="6"/>
      <c r="C12" s="13"/>
    </row>
    <row r="13" spans="1:22" x14ac:dyDescent="0.25">
      <c r="A13" s="5"/>
      <c r="B13" s="6"/>
    </row>
    <row r="14" spans="1:22" x14ac:dyDescent="0.25">
      <c r="A14" s="5"/>
      <c r="B14" s="6"/>
    </row>
    <row r="15" spans="1:22" x14ac:dyDescent="0.25">
      <c r="A15" s="5"/>
      <c r="B15" s="6"/>
    </row>
  </sheetData>
  <mergeCells count="35">
    <mergeCell ref="K10:K11"/>
    <mergeCell ref="A10:A11"/>
    <mergeCell ref="E10:E11"/>
    <mergeCell ref="F10:F11"/>
    <mergeCell ref="G10:G11"/>
    <mergeCell ref="H10:I11"/>
    <mergeCell ref="J10:J11"/>
    <mergeCell ref="M3:M9"/>
    <mergeCell ref="A1:U1"/>
    <mergeCell ref="A2:U2"/>
    <mergeCell ref="A3:A9"/>
    <mergeCell ref="B3:B9"/>
    <mergeCell ref="D3:D9"/>
    <mergeCell ref="E3:E9"/>
    <mergeCell ref="U10:U11"/>
    <mergeCell ref="B10:B11"/>
    <mergeCell ref="C10:C11"/>
    <mergeCell ref="D10:D11"/>
    <mergeCell ref="V3:V9"/>
    <mergeCell ref="N3:O4"/>
    <mergeCell ref="R3:T4"/>
    <mergeCell ref="R5:T9"/>
    <mergeCell ref="C3:C9"/>
    <mergeCell ref="P8:P9"/>
    <mergeCell ref="Q8:Q9"/>
    <mergeCell ref="P3:Q5"/>
    <mergeCell ref="U3:U9"/>
    <mergeCell ref="F4:K9"/>
    <mergeCell ref="H3:I3"/>
    <mergeCell ref="L3:L9"/>
    <mergeCell ref="L10:L11"/>
    <mergeCell ref="M10:M11"/>
    <mergeCell ref="N10:O11"/>
    <mergeCell ref="P10:Q11"/>
    <mergeCell ref="R10:T11"/>
  </mergeCells>
  <pageMargins left="0.7" right="0.7" top="0.75" bottom="0.75" header="0.3" footer="0.3"/>
  <pageSetup paperSize="9"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Бесогонова Надежда Васильевна</dc:creator>
  <cp:lastModifiedBy>User</cp:lastModifiedBy>
  <cp:lastPrinted>2022-11-11T01:50:53Z</cp:lastPrinted>
  <dcterms:created xsi:type="dcterms:W3CDTF">2018-02-08T05:52:38Z</dcterms:created>
  <dcterms:modified xsi:type="dcterms:W3CDTF">2026-02-09T14:24:21Z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15.2.10.0</vt:lpwstr>
  </property>
</Properties>
</file>