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Desktop\Бумага А4\"/>
    </mc:Choice>
  </mc:AlternateContent>
  <xr:revisionPtr revIDLastSave="0" documentId="13_ncr:1_{55AF9368-3F43-4087-93F7-1C97F3B6138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асчет НМЦК" sheetId="1" r:id="rId1"/>
    <sheet name="Расчет Суммы крнтр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2" l="1"/>
  <c r="H3" i="2"/>
  <c r="G3" i="2" l="1"/>
  <c r="O5" i="1" l="1"/>
  <c r="K5" i="1" l="1"/>
  <c r="N5" i="1" s="1"/>
  <c r="L5" i="1" l="1"/>
  <c r="M5" i="1" s="1"/>
</calcChain>
</file>

<file path=xl/sharedStrings.xml><?xml version="1.0" encoding="utf-8"?>
<sst xmlns="http://schemas.openxmlformats.org/spreadsheetml/2006/main" count="42" uniqueCount="38">
  <si>
    <t>Расчет начальной (максимальной) цены контракта 
на оказание услуг по проведению технического осмотра транспортных средств</t>
  </si>
  <si>
    <t>№ п/п</t>
  </si>
  <si>
    <t>Наименование</t>
  </si>
  <si>
    <t>Начальник ПТО</t>
  </si>
  <si>
    <t>Ед. изм.</t>
  </si>
  <si>
    <t>услуга</t>
  </si>
  <si>
    <t>Цена услуги, руб.</t>
  </si>
  <si>
    <t>Ценовая информация №1</t>
  </si>
  <si>
    <t xml:space="preserve">Цена, руб.  </t>
  </si>
  <si>
    <t>Примечание</t>
  </si>
  <si>
    <t>Кичук Р.Н.</t>
  </si>
  <si>
    <t>Ценовая информация №2</t>
  </si>
  <si>
    <t>Цена, руб.</t>
  </si>
  <si>
    <t>Ценовая информация №3</t>
  </si>
  <si>
    <t>Средняя цена, руб.</t>
  </si>
  <si>
    <t>Ср. кв. откл-е</t>
  </si>
  <si>
    <t>К-т вариации, %</t>
  </si>
  <si>
    <t>Ст-ть, руб.</t>
  </si>
  <si>
    <t xml:space="preserve">Итого наименьшая стоимость, руб. </t>
  </si>
  <si>
    <t>Расчет начальной (максимальной) цены контракта 
на оказание услуг по  освидетельствованию и испытанию газобаллонного оборудования для автобусов марки НЕФАЗ 5299-0000040-57 и НЕФАЗ 5299-0000030-56</t>
  </si>
  <si>
    <t>ООО "АГС"</t>
  </si>
  <si>
    <t>Кол-во, ед.   (1 ТС)</t>
  </si>
  <si>
    <t>ООО "ИВСИБ"</t>
  </si>
  <si>
    <t>ООО "Автогагаппаратура</t>
  </si>
  <si>
    <t>Наименование товара, работы, услуги</t>
  </si>
  <si>
    <t>Стоимость, руб</t>
  </si>
  <si>
    <t>ИТОГО:</t>
  </si>
  <si>
    <t>НМЦ ,руб.</t>
  </si>
  <si>
    <t>Цена за ед., руб 3КП .</t>
  </si>
  <si>
    <t xml:space="preserve">Цена за ед., руб.2 КП </t>
  </si>
  <si>
    <t>Цена за ед., руб. 1 КП *</t>
  </si>
  <si>
    <t>* по   наименьшей  цене КП</t>
  </si>
  <si>
    <t>средняя цена за ед.руб</t>
  </si>
  <si>
    <t xml:space="preserve">Бумага офисная Projecta Special А4 80 г/кв.м марка B 153 CIE (500 листов) эквивалент </t>
  </si>
  <si>
    <t>Винокурова Н.Д.</t>
  </si>
  <si>
    <t xml:space="preserve">Расчет начальной (максимальной) цены контракта на поставку офисной бумаги А4
</t>
  </si>
  <si>
    <t>Секретарь</t>
  </si>
  <si>
    <t>Кол-во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</si>
</sst>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4" fontId="6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4" fontId="6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4A73C563-A6C0-44F4-805A-1E24173D6186}"/>
    <cellStyle name="Обычный 2 2" xfId="2" xr:uid="{7B54A340-89B3-42C8-8498-B4D89EE5E6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workbookViewId="0">
      <selection activeCell="B5" sqref="B5"/>
    </sheetView>
  </sheetViews>
  <sheetFormatPr defaultRowHeight="15" x14ac:dyDescent="0.25"/>
  <cols>
    <col min="1" max="1" width="4.140625" customWidth="1"/>
    <col min="2" max="2" width="26" customWidth="1"/>
    <col min="3" max="3" width="7.140625" customWidth="1"/>
    <col min="4" max="4" width="10.42578125" customWidth="1"/>
    <col min="5" max="5" width="13.140625" bestFit="1" customWidth="1"/>
    <col min="6" max="6" width="19.5703125" customWidth="1"/>
    <col min="7" max="7" width="14.28515625" bestFit="1" customWidth="1"/>
    <col min="8" max="8" width="16.28515625" customWidth="1"/>
    <col min="9" max="9" width="17.85546875" customWidth="1"/>
    <col min="10" max="10" width="17.28515625" bestFit="1" customWidth="1"/>
    <col min="11" max="11" width="14.28515625" customWidth="1"/>
    <col min="12" max="12" width="15.28515625" hidden="1" customWidth="1"/>
    <col min="13" max="13" width="10.140625" hidden="1" customWidth="1"/>
    <col min="14" max="14" width="16.85546875" hidden="1" customWidth="1"/>
    <col min="15" max="15" width="16.42578125" customWidth="1"/>
  </cols>
  <sheetData>
    <row r="1" spans="1:15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x14ac:dyDescent="0.25">
      <c r="A2" s="37" t="s">
        <v>1</v>
      </c>
      <c r="B2" s="37" t="s">
        <v>2</v>
      </c>
      <c r="C2" s="37" t="s">
        <v>4</v>
      </c>
      <c r="D2" s="37" t="s">
        <v>21</v>
      </c>
      <c r="E2" s="37" t="s">
        <v>6</v>
      </c>
      <c r="F2" s="37"/>
      <c r="G2" s="37"/>
      <c r="H2" s="37"/>
      <c r="I2" s="37"/>
      <c r="J2" s="37"/>
      <c r="K2" s="37" t="s">
        <v>14</v>
      </c>
      <c r="L2" s="37" t="s">
        <v>15</v>
      </c>
      <c r="M2" s="37" t="s">
        <v>16</v>
      </c>
      <c r="N2" s="37" t="s">
        <v>17</v>
      </c>
      <c r="O2" s="37" t="s">
        <v>18</v>
      </c>
    </row>
    <row r="3" spans="1:15" x14ac:dyDescent="0.25">
      <c r="A3" s="37"/>
      <c r="B3" s="37"/>
      <c r="C3" s="37"/>
      <c r="D3" s="37"/>
      <c r="E3" s="37" t="s">
        <v>7</v>
      </c>
      <c r="F3" s="37"/>
      <c r="G3" s="37" t="s">
        <v>11</v>
      </c>
      <c r="H3" s="37"/>
      <c r="I3" s="37" t="s">
        <v>13</v>
      </c>
      <c r="J3" s="37"/>
      <c r="K3" s="37"/>
      <c r="L3" s="37"/>
      <c r="M3" s="37"/>
      <c r="N3" s="37"/>
      <c r="O3" s="37"/>
    </row>
    <row r="4" spans="1:15" x14ac:dyDescent="0.25">
      <c r="A4" s="37"/>
      <c r="B4" s="37"/>
      <c r="C4" s="37"/>
      <c r="D4" s="37"/>
      <c r="E4" s="12" t="s">
        <v>8</v>
      </c>
      <c r="F4" s="12" t="s">
        <v>9</v>
      </c>
      <c r="G4" s="12" t="s">
        <v>12</v>
      </c>
      <c r="H4" s="12" t="s">
        <v>9</v>
      </c>
      <c r="I4" s="12" t="s">
        <v>12</v>
      </c>
      <c r="J4" s="12" t="s">
        <v>9</v>
      </c>
      <c r="K4" s="37"/>
      <c r="L4" s="37"/>
      <c r="M4" s="37"/>
      <c r="N4" s="37"/>
      <c r="O4" s="37"/>
    </row>
    <row r="5" spans="1:15" ht="189" x14ac:dyDescent="0.25">
      <c r="A5" s="1">
        <v>1</v>
      </c>
      <c r="B5" s="4" t="s">
        <v>19</v>
      </c>
      <c r="C5" s="4" t="s">
        <v>5</v>
      </c>
      <c r="D5" s="4">
        <v>1</v>
      </c>
      <c r="E5" s="13">
        <v>116050</v>
      </c>
      <c r="F5" s="12" t="s">
        <v>22</v>
      </c>
      <c r="G5" s="13">
        <v>140000</v>
      </c>
      <c r="H5" s="12" t="s">
        <v>20</v>
      </c>
      <c r="I5" s="19">
        <v>135900</v>
      </c>
      <c r="J5" s="12" t="s">
        <v>23</v>
      </c>
      <c r="K5" s="13">
        <f>ROUND(((E5+G5+I5)/3),2)</f>
        <v>130650</v>
      </c>
      <c r="L5" s="13">
        <f>SQRT(((E5-K5)^2+(G5-K5)^2+(I5-K5)^2)/(3-1))</f>
        <v>12809.078811530515</v>
      </c>
      <c r="M5" s="13">
        <f>(L5/K5)*100</f>
        <v>9.804116962518572</v>
      </c>
      <c r="N5" s="13">
        <f>ROUND((K5*D5),3)</f>
        <v>130650</v>
      </c>
      <c r="O5" s="13">
        <f>MIN(E5,G5,I5)</f>
        <v>116050</v>
      </c>
    </row>
    <row r="6" spans="1:15" x14ac:dyDescent="0.25">
      <c r="A6" s="2"/>
      <c r="B6" s="5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5"/>
      <c r="C7" s="2"/>
      <c r="D7" s="2"/>
      <c r="E7" s="14"/>
      <c r="F7" s="2"/>
      <c r="G7" s="2"/>
      <c r="H7" s="2"/>
      <c r="I7" s="2"/>
      <c r="J7" s="2"/>
      <c r="K7" s="2"/>
      <c r="L7" s="14"/>
      <c r="M7" s="2"/>
      <c r="N7" s="22"/>
      <c r="O7" s="2"/>
    </row>
    <row r="8" spans="1:15" ht="15.75" x14ac:dyDescent="0.25">
      <c r="A8" s="3"/>
      <c r="B8" s="6"/>
      <c r="C8" s="6"/>
      <c r="D8" s="6"/>
      <c r="E8" s="15"/>
      <c r="F8" s="17"/>
      <c r="G8" s="15"/>
      <c r="H8" s="17"/>
      <c r="I8" s="20"/>
      <c r="J8" s="17"/>
      <c r="K8" s="15"/>
      <c r="L8" s="15"/>
      <c r="M8" s="15"/>
      <c r="N8" s="15"/>
      <c r="O8" s="15"/>
    </row>
    <row r="9" spans="1:15" ht="15.75" x14ac:dyDescent="0.25">
      <c r="A9" s="3"/>
      <c r="B9" s="7"/>
      <c r="C9" s="9"/>
      <c r="D9" s="9"/>
      <c r="E9" s="9"/>
      <c r="F9" s="9"/>
      <c r="G9" s="3"/>
      <c r="H9" s="3"/>
      <c r="I9" s="3"/>
      <c r="J9" s="3"/>
      <c r="K9" s="3"/>
      <c r="L9" s="3"/>
      <c r="M9" s="3"/>
      <c r="N9" s="3"/>
      <c r="O9" s="2"/>
    </row>
    <row r="10" spans="1:15" ht="18.75" x14ac:dyDescent="0.25">
      <c r="A10" s="3"/>
      <c r="B10" s="8" t="s">
        <v>3</v>
      </c>
      <c r="C10" s="10"/>
      <c r="D10" s="11"/>
      <c r="E10" s="16"/>
      <c r="F10" s="18" t="s">
        <v>10</v>
      </c>
      <c r="G10" s="3"/>
      <c r="H10" s="3"/>
      <c r="I10" s="3"/>
      <c r="J10" s="21"/>
      <c r="K10" s="3"/>
      <c r="L10" s="2"/>
      <c r="M10" s="3"/>
      <c r="N10" s="3"/>
      <c r="O10" s="2"/>
    </row>
  </sheetData>
  <mergeCells count="14">
    <mergeCell ref="E3:F3"/>
    <mergeCell ref="G3:H3"/>
    <mergeCell ref="I3:J3"/>
    <mergeCell ref="A1:O1"/>
    <mergeCell ref="A2:A4"/>
    <mergeCell ref="B2:B4"/>
    <mergeCell ref="C2:C4"/>
    <mergeCell ref="D2:D4"/>
    <mergeCell ref="E2:J2"/>
    <mergeCell ref="K2:K4"/>
    <mergeCell ref="L2:L4"/>
    <mergeCell ref="M2:M4"/>
    <mergeCell ref="N2:N4"/>
    <mergeCell ref="O2:O4"/>
  </mergeCell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EE443-1B91-419D-979F-66F6DA661E83}">
  <dimension ref="A1:I10"/>
  <sheetViews>
    <sheetView tabSelected="1" workbookViewId="0">
      <selection activeCell="E24" sqref="E24"/>
    </sheetView>
  </sheetViews>
  <sheetFormatPr defaultRowHeight="15" x14ac:dyDescent="0.25"/>
  <cols>
    <col min="1" max="1" width="6.7109375" bestFit="1" customWidth="1"/>
    <col min="2" max="2" width="24" customWidth="1"/>
    <col min="3" max="3" width="11.7109375" customWidth="1"/>
    <col min="4" max="5" width="12.28515625" customWidth="1"/>
    <col min="6" max="6" width="12" customWidth="1"/>
    <col min="7" max="7" width="17.28515625" customWidth="1"/>
    <col min="8" max="8" width="13.28515625" customWidth="1"/>
    <col min="9" max="9" width="14.5703125" customWidth="1"/>
  </cols>
  <sheetData>
    <row r="1" spans="1:9" ht="48.75" customHeight="1" x14ac:dyDescent="0.25">
      <c r="A1" s="41" t="s">
        <v>35</v>
      </c>
      <c r="B1" s="41"/>
      <c r="C1" s="41"/>
      <c r="D1" s="41"/>
      <c r="E1" s="41"/>
      <c r="F1" s="41"/>
      <c r="G1" s="41"/>
      <c r="H1" s="41"/>
    </row>
    <row r="2" spans="1:9" ht="30" x14ac:dyDescent="0.25">
      <c r="A2" s="23" t="s">
        <v>1</v>
      </c>
      <c r="B2" s="23" t="s">
        <v>24</v>
      </c>
      <c r="C2" s="23" t="s">
        <v>37</v>
      </c>
      <c r="D2" s="33" t="s">
        <v>30</v>
      </c>
      <c r="E2" s="23" t="s">
        <v>29</v>
      </c>
      <c r="F2" s="23" t="s">
        <v>28</v>
      </c>
      <c r="G2" s="23" t="s">
        <v>25</v>
      </c>
      <c r="H2" s="30" t="s">
        <v>32</v>
      </c>
      <c r="I2" s="35" t="s">
        <v>27</v>
      </c>
    </row>
    <row r="3" spans="1:9" ht="66.75" customHeight="1" x14ac:dyDescent="0.25">
      <c r="A3" s="23">
        <v>1</v>
      </c>
      <c r="B3" s="29" t="s">
        <v>33</v>
      </c>
      <c r="C3" s="23">
        <v>3000</v>
      </c>
      <c r="D3" s="34">
        <v>387</v>
      </c>
      <c r="E3" s="24">
        <v>460</v>
      </c>
      <c r="F3" s="24">
        <v>485.07</v>
      </c>
      <c r="G3" s="24">
        <f>D3+E3+F3</f>
        <v>1332.07</v>
      </c>
      <c r="H3" s="32">
        <f>G3/3</f>
        <v>444.02333333333331</v>
      </c>
      <c r="I3" s="36">
        <f>C3*D3</f>
        <v>1161000</v>
      </c>
    </row>
    <row r="4" spans="1:9" x14ac:dyDescent="0.25">
      <c r="A4" s="39" t="s">
        <v>26</v>
      </c>
      <c r="B4" s="39"/>
      <c r="C4" s="39"/>
      <c r="D4" s="39"/>
      <c r="E4" s="39"/>
      <c r="F4" s="39"/>
      <c r="G4" s="24"/>
      <c r="H4" s="31"/>
      <c r="I4" s="31"/>
    </row>
    <row r="5" spans="1:9" x14ac:dyDescent="0.25">
      <c r="A5" s="25"/>
      <c r="B5" s="26"/>
      <c r="C5" s="25"/>
      <c r="D5" s="25"/>
      <c r="E5" s="25"/>
      <c r="F5" s="10"/>
      <c r="G5" s="27"/>
    </row>
    <row r="6" spans="1:9" x14ac:dyDescent="0.25">
      <c r="A6" s="25"/>
      <c r="B6" s="26"/>
      <c r="C6" s="25"/>
      <c r="D6" s="25"/>
      <c r="E6" s="25"/>
      <c r="F6" s="10"/>
      <c r="G6" s="27"/>
    </row>
    <row r="7" spans="1:9" x14ac:dyDescent="0.25">
      <c r="A7" s="40" t="s">
        <v>31</v>
      </c>
      <c r="B7" s="40"/>
      <c r="C7" s="40"/>
      <c r="D7" s="40"/>
      <c r="E7" s="40"/>
      <c r="F7" s="40"/>
      <c r="G7" s="40"/>
    </row>
    <row r="8" spans="1:9" x14ac:dyDescent="0.25">
      <c r="A8" s="25"/>
      <c r="B8" s="26"/>
      <c r="C8" s="25"/>
      <c r="D8" s="25"/>
      <c r="E8" s="25"/>
      <c r="F8" s="28"/>
      <c r="G8" s="27"/>
    </row>
    <row r="9" spans="1:9" x14ac:dyDescent="0.25">
      <c r="A9" s="25"/>
      <c r="B9" s="26"/>
      <c r="C9" s="25"/>
      <c r="D9" s="25"/>
      <c r="E9" s="25"/>
      <c r="F9" s="28"/>
      <c r="G9" s="27"/>
    </row>
    <row r="10" spans="1:9" x14ac:dyDescent="0.25">
      <c r="A10" s="25"/>
      <c r="B10" s="26" t="s">
        <v>36</v>
      </c>
      <c r="C10" s="25"/>
      <c r="D10" s="42"/>
      <c r="E10" s="42"/>
      <c r="F10" s="42"/>
      <c r="G10" s="27" t="s">
        <v>34</v>
      </c>
    </row>
  </sheetData>
  <mergeCells count="4">
    <mergeCell ref="A4:F4"/>
    <mergeCell ref="A7:G7"/>
    <mergeCell ref="A1:H1"/>
    <mergeCell ref="D10:F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НМЦК</vt:lpstr>
      <vt:lpstr>Расчет Суммы крнтр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Admine</dc:creator>
  <cp:lastModifiedBy>Admine</cp:lastModifiedBy>
  <cp:lastPrinted>2026-03-04T09:50:49Z</cp:lastPrinted>
  <dcterms:created xsi:type="dcterms:W3CDTF">2015-06-05T18:19:34Z</dcterms:created>
  <dcterms:modified xsi:type="dcterms:W3CDTF">2026-03-04T09:51:39Z</dcterms:modified>
</cp:coreProperties>
</file>