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ация\Буторина\!!!03.Мясо КРС\"/>
    </mc:Choice>
  </mc:AlternateContent>
  <xr:revisionPtr revIDLastSave="0" documentId="8_{DA8BC5E8-C9DA-4DAE-A310-0C5A54E947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0" i="1"/>
  <c r="L12" i="1" l="1"/>
  <c r="K12" i="1"/>
  <c r="J12" i="1"/>
  <c r="O12" i="1" s="1"/>
  <c r="L11" i="1"/>
  <c r="O11" i="1"/>
  <c r="L10" i="1"/>
  <c r="O10" i="1"/>
  <c r="M11" i="1" l="1"/>
  <c r="N11" i="1" s="1"/>
  <c r="M12" i="1"/>
  <c r="N12" i="1" s="1"/>
  <c r="M10" i="1"/>
  <c r="N10" i="1" s="1"/>
  <c r="O13" i="1"/>
</calcChain>
</file>

<file path=xl/sharedStrings.xml><?xml version="1.0" encoding="utf-8"?>
<sst xmlns="http://schemas.openxmlformats.org/spreadsheetml/2006/main" count="35" uniqueCount="29">
  <si>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</si>
  <si>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</si>
  <si>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</si>
  <si>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</si>
  <si>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</si>
  <si>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</si>
  <si>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</si>
  <si>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</si>
  <si>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</si>
  <si>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</si>
  <si>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</si>
  <si>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</si>
  <si>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</si>
  <si>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</si>
  <si>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</si>
  <si>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</si>
  <si>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</si>
  <si>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</si>
  <si>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</si>
  <si>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</si>
  <si>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</si>
  <si>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кг</t>
  </si>
  <si>
    <t>Итого: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</si>
  <si>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</si>
  <si>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</si>
  <si>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Мясо КРС</t>
  </si>
  <si>
    <t>Сердце говяжье</t>
  </si>
  <si>
    <t>Печень говяжья</t>
  </si>
  <si>
    <t>На основании проведенного анализа рынка и расчетов, НМЦК составляет: 1 647 753,33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</si>
</sst>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_р_."/>
    <numFmt numFmtId="165" formatCode="#\ ##0"/>
    <numFmt numFmtId="166" formatCode="#\ ##0.00"/>
  </numFmts>
  <fonts count="6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99695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40" y="0"/>
          <a:ext cx="5409565" cy="19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C7" workbookViewId="0">
      <selection activeCell="O13" sqref="O13"/>
    </sheetView>
  </sheetViews>
  <sheetFormatPr defaultColWidth="9.140625" defaultRowHeight="12.75" x14ac:dyDescent="0.25"/>
  <cols>
    <col min="1" max="1" width="4.85546875" style="1" customWidth="1"/>
    <col min="2" max="2" width="32.5703125" style="3" customWidth="1"/>
    <col min="3" max="3" width="10.28515625" style="1" customWidth="1"/>
    <col min="4" max="4" width="9.140625" style="1"/>
    <col min="5" max="7" width="12.7109375" style="4" customWidth="1"/>
    <col min="8" max="8" width="13.28515625" style="4" customWidth="1"/>
    <col min="9" max="9" width="13.7109375" style="4" customWidth="1"/>
    <col min="10" max="10" width="13.5703125" style="4" customWidth="1"/>
    <col min="11" max="11" width="7.85546875" style="1" customWidth="1"/>
    <col min="12" max="12" width="12.5703125" style="1" customWidth="1"/>
    <col min="13" max="13" width="10.28515625" style="1" customWidth="1"/>
    <col min="14" max="14" width="16.85546875" style="1" customWidth="1"/>
    <col min="15" max="15" width="13.28515625" style="4" customWidth="1"/>
    <col min="16" max="17" width="14.28515625" style="1" customWidth="1"/>
    <col min="18" max="18" width="9.140625" style="1"/>
    <col min="19" max="19" width="14.42578125" style="1" customWidth="1"/>
    <col min="20" max="16384" width="9.140625" style="1"/>
  </cols>
  <sheetData>
    <row r="1" spans="1:15" ht="81.7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ht="42" customHeight="1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customHeight="1" x14ac:dyDescent="0.25"/>
    <row r="5" spans="1:15" ht="17.25" customHeight="1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39.6" customHeight="1" x14ac:dyDescent="0.25">
      <c r="A6" s="19" t="s">
        <v>1</v>
      </c>
      <c r="B6" s="19"/>
      <c r="C6" s="20" t="s">
        <v>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1" customHeight="1" x14ac:dyDescent="0.25">
      <c r="A7" s="21" t="s">
        <v>3</v>
      </c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1" customHeight="1" x14ac:dyDescent="0.25">
      <c r="A8" s="26" t="s">
        <v>4</v>
      </c>
      <c r="B8" s="19" t="s">
        <v>5</v>
      </c>
      <c r="C8" s="23" t="s">
        <v>6</v>
      </c>
      <c r="D8" s="19"/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27" t="s">
        <v>12</v>
      </c>
      <c r="K8" s="19" t="s">
        <v>13</v>
      </c>
      <c r="L8" s="19" t="s">
        <v>14</v>
      </c>
      <c r="M8" s="19" t="s">
        <v>15</v>
      </c>
      <c r="N8" s="19" t="s">
        <v>16</v>
      </c>
      <c r="O8" s="27" t="s">
        <v>17</v>
      </c>
    </row>
    <row r="9" spans="1:15" ht="27" customHeight="1" x14ac:dyDescent="0.25">
      <c r="A9" s="26"/>
      <c r="B9" s="19"/>
      <c r="C9" s="7" t="s">
        <v>18</v>
      </c>
      <c r="D9" s="5" t="s">
        <v>19</v>
      </c>
      <c r="E9" s="8" t="s">
        <v>20</v>
      </c>
      <c r="F9" s="8" t="s">
        <v>20</v>
      </c>
      <c r="G9" s="8" t="s">
        <v>20</v>
      </c>
      <c r="H9" s="8" t="s">
        <v>20</v>
      </c>
      <c r="I9" s="8" t="s">
        <v>20</v>
      </c>
      <c r="J9" s="27"/>
      <c r="K9" s="19"/>
      <c r="L9" s="19"/>
      <c r="M9" s="19"/>
      <c r="N9" s="19"/>
      <c r="O9" s="27"/>
    </row>
    <row r="10" spans="1:15" ht="33.950000000000003" customHeight="1" x14ac:dyDescent="0.25">
      <c r="A10" s="6">
        <v>1</v>
      </c>
      <c r="B10" s="9" t="s">
        <v>25</v>
      </c>
      <c r="C10" s="9" t="s">
        <v>21</v>
      </c>
      <c r="D10" s="10">
        <v>2850</v>
      </c>
      <c r="E10" s="11">
        <v>560</v>
      </c>
      <c r="F10" s="12">
        <v>530</v>
      </c>
      <c r="G10" s="12">
        <v>580</v>
      </c>
      <c r="H10" s="11"/>
      <c r="I10" s="13"/>
      <c r="J10" s="8">
        <f>(E10+F10+G10)/3</f>
        <v>556.66666666666663</v>
      </c>
      <c r="K10" s="5">
        <v>3</v>
      </c>
      <c r="L10" s="5">
        <f t="shared" ref="L10:L11" si="0">STDEV(E10,F10,G10,H10,I10)</f>
        <v>25.16611478423583</v>
      </c>
      <c r="M10" s="5">
        <f t="shared" ref="M10:M11" si="1">L10/J10*100</f>
        <v>4.5208589432758979</v>
      </c>
      <c r="N10" s="5" t="str">
        <f t="shared" ref="N10:N11" si="2">IF(M10&lt;33,"ОДНОРОДНЫЕ","НЕОДНОРОДНЫЕ")</f>
        <v>ОДНОРОДНЫЕ</v>
      </c>
      <c r="O10" s="14">
        <f t="shared" ref="O10:O11" si="3">ROUND(D10*J10,2)</f>
        <v>1586500</v>
      </c>
    </row>
    <row r="11" spans="1:15" ht="39" customHeight="1" x14ac:dyDescent="0.25">
      <c r="A11" s="6">
        <v>2</v>
      </c>
      <c r="B11" s="9" t="s">
        <v>26</v>
      </c>
      <c r="C11" s="9" t="s">
        <v>21</v>
      </c>
      <c r="D11" s="9">
        <v>50</v>
      </c>
      <c r="E11" s="11">
        <v>430</v>
      </c>
      <c r="F11" s="12"/>
      <c r="G11" s="12">
        <v>488</v>
      </c>
      <c r="H11" s="11">
        <v>455</v>
      </c>
      <c r="I11" s="13"/>
      <c r="J11" s="16">
        <f>(E11+G11+H11)/3</f>
        <v>457.66666666666669</v>
      </c>
      <c r="K11" s="5">
        <v>3</v>
      </c>
      <c r="L11" s="5">
        <f t="shared" si="0"/>
        <v>29.091808698211484</v>
      </c>
      <c r="M11" s="5">
        <f t="shared" si="1"/>
        <v>6.3565496063098648</v>
      </c>
      <c r="N11" s="5" t="str">
        <f t="shared" si="2"/>
        <v>ОДНОРОДНЫЕ</v>
      </c>
      <c r="O11" s="14">
        <f t="shared" si="3"/>
        <v>22883.33</v>
      </c>
    </row>
    <row r="12" spans="1:15" ht="39" customHeight="1" x14ac:dyDescent="0.25">
      <c r="A12" s="6">
        <v>3</v>
      </c>
      <c r="B12" s="9" t="s">
        <v>27</v>
      </c>
      <c r="C12" s="9" t="s">
        <v>21</v>
      </c>
      <c r="D12" s="10">
        <v>90</v>
      </c>
      <c r="E12" s="11">
        <v>460</v>
      </c>
      <c r="F12" s="12">
        <v>390</v>
      </c>
      <c r="G12" s="12">
        <v>429</v>
      </c>
      <c r="H12" s="11"/>
      <c r="I12" s="13"/>
      <c r="J12" s="8">
        <f t="shared" ref="J12" si="4">(E12+F12+G12)/3</f>
        <v>426.33333333333331</v>
      </c>
      <c r="K12" s="5">
        <f t="shared" ref="K12" si="5">COUNT(E12:I12)</f>
        <v>3</v>
      </c>
      <c r="L12" s="5">
        <f t="shared" ref="L12" si="6">STDEV(E12,F12,G12,H12,I12)</f>
        <v>35.076107727815717</v>
      </c>
      <c r="M12" s="5">
        <f t="shared" ref="M12" si="7">L12/J12*100</f>
        <v>8.2273903974548208</v>
      </c>
      <c r="N12" s="5" t="str">
        <f t="shared" ref="N12" si="8">IF(M12&lt;33,"ОДНОРОДНЫЕ","НЕОДНОРОДНЫЕ")</f>
        <v>ОДНОРОДНЫЕ</v>
      </c>
      <c r="O12" s="14">
        <f t="shared" ref="O12" si="9">ROUND(D12*J12,2)</f>
        <v>38370</v>
      </c>
    </row>
    <row r="13" spans="1:15" s="2" customFormat="1" ht="20.25" customHeight="1" x14ac:dyDescent="0.25">
      <c r="A13" s="24" t="s">
        <v>22</v>
      </c>
      <c r="B13" s="25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15">
        <f>SUM(O10:O12)</f>
        <v>1647753.33</v>
      </c>
    </row>
    <row r="14" spans="1:15" ht="19.5" customHeight="1" x14ac:dyDescent="0.25">
      <c r="A14" s="19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17">
    <mergeCell ref="A7:O7"/>
    <mergeCell ref="C8:D8"/>
    <mergeCell ref="A13:N13"/>
    <mergeCell ref="A14:O14"/>
    <mergeCell ref="A8:A9"/>
    <mergeCell ref="B8:B9"/>
    <mergeCell ref="J8:J9"/>
    <mergeCell ref="K8:K9"/>
    <mergeCell ref="L8:L9"/>
    <mergeCell ref="M8:M9"/>
    <mergeCell ref="N8:N9"/>
    <mergeCell ref="O8:O9"/>
    <mergeCell ref="A1:O1"/>
    <mergeCell ref="A3:O3"/>
    <mergeCell ref="A5:O5"/>
    <mergeCell ref="A6:B6"/>
    <mergeCell ref="C6:O6"/>
  </mergeCells>
  <conditionalFormatting sqref="N10:N12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ZAKUP1</dc:creator>
  <cp:lastModifiedBy>Admine</cp:lastModifiedBy>
  <cp:lastPrinted>2026-03-18T05:07:28Z</cp:lastPrinted>
  <dcterms:created xsi:type="dcterms:W3CDTF">2006-09-28T05:33:00Z</dcterms:created>
  <dcterms:modified xsi:type="dcterms:W3CDTF">2026-03-24T09:16:32Z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9F7C3E7A280941D0AF55A74FC5F3B279_12</vt:lpwstr>
  </property>
  <property fmtid="{D5CDD505-2E9C-101B-9397-08002B2CF9AE}" pid="3" name="KSOProductBuildVer">
    <vt:lpwstr>1049-12.2.0.21179</vt:lpwstr>
  </property>
</Properties>
</file>