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c0\Documents\Контрактная служба\2026\223-ФЗ\!ЭТП РЕГИОН\ПП1352\04 - ЕДСМП Поставка периферийного оборудования\"/>
    </mc:Choice>
  </mc:AlternateContent>
  <xr:revisionPtr revIDLastSave="0" documentId="13_ncr:1_{DA5E9629-8C17-45D5-B722-9A9843363F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81029"/>
</workbook>
</file>

<file path=xl/calcChain.xml><?xml version="1.0" encoding="utf-8"?>
<calcChain xmlns="http://schemas.openxmlformats.org/spreadsheetml/2006/main">
  <c r="J12" i="1" l="1"/>
  <c r="K14" i="1"/>
  <c r="J14" i="1"/>
  <c r="N14" i="1" s="1"/>
  <c r="K13" i="1"/>
  <c r="J13" i="1"/>
  <c r="N13" i="1" s="1"/>
  <c r="M14" i="1" l="1"/>
  <c r="M13" i="1"/>
  <c r="K12" i="1"/>
  <c r="N12" i="1"/>
  <c r="N15" i="1" s="1"/>
  <c r="M12" i="1" l="1"/>
</calcChain>
</file>

<file path=xl/sharedStrings.xml><?xml version="1.0" encoding="utf-8"?>
<sst xmlns="http://schemas.openxmlformats.org/spreadsheetml/2006/main" count="26" uniqueCount="24">
  <si>
    <t>Сформировано в системе СТАР - универсальном сервисе для работы с закупками РФ</t>
  </si>
  <si>
    <t>перейти в СТАР (https://star-pro.ru/nmccommon)</t>
  </si>
  <si>
    <t>ПРОТОКОЛ ПО ОБОСНОВАНИЮ НАЧАЛЬНОЙ (МАКСИМАЛЬНОЙ) ЦЕНЫ КОНТРАКТА. ДЛЯ ОПРЕДЕЛЕНИЯ НАЧАЛЬНОЙ (МАКСИМАЛЬНОЙ) ЦЕНЫ КОНТРАКТА ПРИМЕНЁН МЕТОД СОПОСТАВИМЫХ РЫНОЧНЫХ ЦЕН (АНАЛИЗА РЫНКА) В СООТВЕТСТВИИ С П.1 Ч.1, Ч.6 СТ.22 44-ФЗ.</t>
  </si>
  <si>
    <t>Расчет произведен в соответствии с Приказом Минэкономразвития России от 02.10.2013 N 567 на основании информации о ценах продукции, полученной по запросу заказчика (ч.5 ст.22 44-ФЗ) и (или) информации о ценах продукции, содержащейся в контрактах (п.1 ч.18 ст.22 44-ФЗ)</t>
  </si>
  <si>
    <t>№ п/п</t>
  </si>
  <si>
    <t>Наименование товара</t>
  </si>
  <si>
    <t>ОКПД2</t>
  </si>
  <si>
    <t>Кол-во</t>
  </si>
  <si>
    <t>Ср. ар. цена за ед. изм., руб.</t>
  </si>
  <si>
    <t xml:space="preserve">Ср. кв. откл. </t>
  </si>
  <si>
    <t>Коэфф. вариации</t>
  </si>
  <si>
    <t>Н(М)ЦК, руб.</t>
  </si>
  <si>
    <t>Цена за ед., руб. / ссылка на контракт 44-ФЗ</t>
  </si>
  <si>
    <t>ВСЕГО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</si>
  <si>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начальной(максимальной) цены контракта, цены контракта, заключаемого с единственным поставщиком(подрядчиком,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</si>
  <si>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>Ед. изм.</t>
  </si>
  <si>
    <t xml:space="preserve">Источник1 </t>
  </si>
  <si>
    <t xml:space="preserve">Источник2 </t>
  </si>
  <si>
    <t xml:space="preserve">Источник3   </t>
  </si>
  <si>
    <t>шт</t>
  </si>
  <si>
    <t>Монитор</t>
  </si>
  <si>
    <t>Клавиатура</t>
  </si>
  <si>
    <t>Манипулятор мышь</t>
  </si>
  <si>
    <t>Начальная (максимальная) цена договора составляет 330 941,44 рублей (Триста тридцать тысяч девятьсот сорок один рубль 44 копейки), без НДС.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</si>
</sst>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#"/>
    <numFmt numFmtId="165" formatCode="#,##0.00\ _₽"/>
  </numFmts>
  <fonts count="10" x14ac:knownFonts="1">
    <font>
      <sz val="11"/>
      <color theme="1"/>
      <name val="Calibri"/>
      <family val="2"/>
      <scheme val="minor"/>
    </font>
    <font>
      <b/>
      <sz val="12"/>
      <color rgb="FFFFFFFF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rgb="FFFFFFFF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366092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2" fillId="2" borderId="0" xfId="0" applyFont="1" applyFill="1" applyAlignment="1">
      <alignment horizontal="left" vertical="top" readingOrder="1"/>
    </xf>
    <xf numFmtId="0" fontId="2" fillId="0" borderId="1" xfId="0" applyFont="1" applyBorder="1" applyAlignment="1">
      <alignment horizontal="center" vertical="center" wrapText="1" shrinkToFit="1" readingOrder="1"/>
    </xf>
    <xf numFmtId="0" fontId="2" fillId="0" borderId="4" xfId="0" applyFont="1" applyBorder="1" applyAlignment="1">
      <alignment horizontal="left" vertical="top" wrapText="1" shrinkToFit="1" readingOrder="1"/>
    </xf>
    <xf numFmtId="164" fontId="6" fillId="0" borderId="6" xfId="0" applyNumberFormat="1" applyFont="1" applyBorder="1" applyAlignment="1">
      <alignment horizontal="center" vertical="center" readingOrder="1"/>
    </xf>
    <xf numFmtId="4" fontId="6" fillId="0" borderId="6" xfId="0" applyNumberFormat="1" applyFont="1" applyBorder="1" applyAlignment="1">
      <alignment horizontal="center" vertical="center" readingOrder="1"/>
    </xf>
    <xf numFmtId="4" fontId="6" fillId="0" borderId="7" xfId="0" applyNumberFormat="1" applyFont="1" applyBorder="1" applyAlignment="1">
      <alignment horizontal="center" vertical="center" wrapText="1" shrinkToFit="1" readingOrder="1"/>
    </xf>
    <xf numFmtId="165" fontId="7" fillId="0" borderId="7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 shrinkToFit="1" readingOrder="1"/>
    </xf>
    <xf numFmtId="0" fontId="6" fillId="0" borderId="8" xfId="0" applyFont="1" applyBorder="1" applyAlignment="1">
      <alignment horizontal="center" vertical="center" wrapText="1" shrinkToFit="1" readingOrder="1"/>
    </xf>
    <xf numFmtId="49" fontId="6" fillId="0" borderId="12" xfId="0" applyNumberFormat="1" applyFont="1" applyBorder="1" applyAlignment="1">
      <alignment horizontal="center" vertical="center" wrapText="1" shrinkToFit="1" readingOrder="1"/>
    </xf>
    <xf numFmtId="0" fontId="9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readingOrder="1"/>
    </xf>
    <xf numFmtId="0" fontId="2" fillId="0" borderId="7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readingOrder="1"/>
    </xf>
    <xf numFmtId="164" fontId="6" fillId="0" borderId="6" xfId="0" applyNumberFormat="1" applyFont="1" applyBorder="1" applyAlignment="1">
      <alignment horizontal="center" vertical="center" wrapText="1" shrinkToFit="1" readingOrder="1"/>
    </xf>
    <xf numFmtId="0" fontId="2" fillId="0" borderId="0" xfId="0" applyFont="1" applyAlignment="1">
      <alignment horizontal="center" vertical="top" wrapText="1" shrinkToFit="1" readingOrder="1"/>
    </xf>
    <xf numFmtId="0" fontId="1" fillId="2" borderId="0" xfId="0" applyFont="1" applyFill="1" applyAlignment="1">
      <alignment horizontal="center" vertical="top" wrapText="1" shrinkToFit="1" readingOrder="1"/>
    </xf>
    <xf numFmtId="49" fontId="3" fillId="2" borderId="0" xfId="0" applyNumberFormat="1" applyFont="1" applyFill="1" applyAlignment="1">
      <alignment horizontal="center" vertical="top" wrapText="1" shrinkToFit="1" readingOrder="1"/>
    </xf>
    <xf numFmtId="0" fontId="4" fillId="0" borderId="0" xfId="0" applyFont="1" applyAlignment="1">
      <alignment horizontal="center" vertical="top" wrapText="1" shrinkToFit="1" readingOrder="1"/>
    </xf>
    <xf numFmtId="0" fontId="2" fillId="0" borderId="0" xfId="0" applyFont="1" applyAlignment="1">
      <alignment horizontal="center" vertical="center" wrapText="1" shrinkToFit="1" readingOrder="1"/>
    </xf>
    <xf numFmtId="0" fontId="5" fillId="0" borderId="0" xfId="0" applyFont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 readingOrder="1"/>
    </xf>
    <xf numFmtId="0" fontId="6" fillId="0" borderId="11" xfId="0" applyFont="1" applyBorder="1" applyAlignment="1">
      <alignment horizontal="center" vertical="center" wrapText="1" shrinkToFit="1" readingOrder="1"/>
    </xf>
    <xf numFmtId="0" fontId="2" fillId="0" borderId="2" xfId="0" applyFont="1" applyBorder="1" applyAlignment="1">
      <alignment horizontal="center" vertical="center" wrapText="1" shrinkToFit="1" readingOrder="1"/>
    </xf>
    <xf numFmtId="0" fontId="2" fillId="0" borderId="3" xfId="0" applyFont="1" applyBorder="1" applyAlignment="1">
      <alignment horizontal="center" vertical="center" wrapText="1" shrinkToFit="1" readingOrder="1"/>
    </xf>
    <xf numFmtId="0" fontId="2" fillId="0" borderId="1" xfId="0" applyFont="1" applyBorder="1" applyAlignment="1">
      <alignment horizontal="center" vertical="center" wrapText="1" shrinkToFit="1" readingOrder="1"/>
    </xf>
    <xf numFmtId="0" fontId="2" fillId="0" borderId="4" xfId="0" applyFont="1" applyBorder="1" applyAlignment="1">
      <alignment horizontal="left" vertical="top" wrapText="1" shrinkToFit="1" readingOrder="1"/>
    </xf>
    <xf numFmtId="0" fontId="2" fillId="0" borderId="0" xfId="0" applyFont="1" applyAlignment="1">
      <alignment horizontal="left" vertical="top" readingOrder="1"/>
    </xf>
    <xf numFmtId="0" fontId="2" fillId="0" borderId="5" xfId="0" applyFont="1" applyBorder="1" applyAlignment="1">
      <alignment horizontal="left" vertical="top" wrapText="1" shrinkToFit="1" readingOrder="1"/>
    </xf>
    <xf numFmtId="0" fontId="6" fillId="0" borderId="1" xfId="0" applyFont="1" applyBorder="1" applyAlignment="1">
      <alignment horizontal="center" vertical="center" wrapText="1" shrinkToFit="1" readingOrder="1"/>
    </xf>
    <xf numFmtId="0" fontId="2" fillId="0" borderId="9" xfId="0" applyFont="1" applyBorder="1" applyAlignment="1">
      <alignment horizontal="center" vertical="center" wrapText="1" shrinkToFit="1" readingOrder="1"/>
    </xf>
    <xf numFmtId="0" fontId="2" fillId="0" borderId="10" xfId="0" applyFont="1" applyBorder="1" applyAlignment="1">
      <alignment horizontal="center" vertical="center" wrapText="1" shrinkToFit="1" readingOrder="1"/>
    </xf>
    <xf numFmtId="0" fontId="2" fillId="0" borderId="7" xfId="0" applyFont="1" applyBorder="1" applyAlignment="1">
      <alignment horizontal="center" vertical="center" wrapText="1" shrinkToFit="1" readingOrder="1"/>
    </xf>
    <xf numFmtId="0" fontId="2" fillId="0" borderId="6" xfId="0" applyFont="1" applyBorder="1" applyAlignment="1">
      <alignment horizontal="center" vertical="center" wrapText="1" shrinkToFit="1" readingOrder="1"/>
    </xf>
    <xf numFmtId="0" fontId="2" fillId="0" borderId="0" xfId="0" applyFont="1" applyAlignment="1">
      <alignment horizontal="left" vertical="top" wrapText="1" shrinkToFit="1" readingOrder="1"/>
    </xf>
    <xf numFmtId="0" fontId="4" fillId="0" borderId="8" xfId="0" applyFont="1" applyBorder="1" applyAlignment="1">
      <alignment horizontal="left" vertical="center" wrapText="1" shrinkToFit="1" readingOrder="1"/>
    </xf>
    <xf numFmtId="49" fontId="4" fillId="0" borderId="0" xfId="0" applyNumberFormat="1" applyFont="1" applyAlignment="1">
      <alignment horizontal="left" vertical="top" readingOrder="1"/>
    </xf>
    <xf numFmtId="164" fontId="4" fillId="0" borderId="0" xfId="0" applyNumberFormat="1" applyFont="1" applyAlignment="1">
      <alignment horizontal="center" vertical="center" readingOrder="1"/>
    </xf>
    <xf numFmtId="0" fontId="4" fillId="0" borderId="0" xfId="0" applyFont="1" applyBorder="1" applyAlignment="1">
      <alignment horizontal="left" vertical="center" wrapText="1" shrinkToFit="1" readingOrder="1"/>
    </xf>
    <xf numFmtId="0" fontId="4" fillId="0" borderId="0" xfId="0" applyFont="1" applyBorder="1" applyAlignment="1">
      <alignment horizontal="left" vertical="center" wrapText="1" shrinkToFit="1" readingOrder="1"/>
    </xf>
    <xf numFmtId="0" fontId="0" fillId="0" borderId="0" xfId="0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14</xdr:col>
      <xdr:colOff>942975</xdr:colOff>
      <xdr:row>5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oneCellAnchor>
    <xdr:from>
      <xdr:col>10</xdr:col>
      <xdr:colOff>9525</xdr:colOff>
      <xdr:row>9</xdr:row>
      <xdr:rowOff>0</xdr:rowOff>
    </xdr:from>
    <xdr:ext cx="800100" cy="7810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14</xdr:col>
      <xdr:colOff>0</xdr:colOff>
      <xdr:row>9</xdr:row>
      <xdr:rowOff>0</xdr:rowOff>
    </xdr:from>
    <xdr:ext cx="1219200" cy="78105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12</xdr:col>
      <xdr:colOff>9525</xdr:colOff>
      <xdr:row>10</xdr:row>
      <xdr:rowOff>0</xdr:rowOff>
    </xdr:from>
    <xdr:ext cx="647700" cy="68580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r-pro.ru/nmccomm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R18"/>
  <sheetViews>
    <sheetView tabSelected="1" zoomScale="115" zoomScaleNormal="115" workbookViewId="0">
      <selection activeCell="B17" sqref="B17:R17"/>
    </sheetView>
  </sheetViews>
  <sheetFormatPr defaultRowHeight="15" x14ac:dyDescent="0.25"/>
  <cols>
    <col min="1" max="1" width="3.85546875" customWidth="1"/>
    <col min="2" max="2" width="0.28515625" customWidth="1"/>
    <col min="3" max="3" width="31.42578125" customWidth="1"/>
    <col min="4" max="4" width="12.7109375" customWidth="1"/>
    <col min="5" max="5" width="7.140625" customWidth="1"/>
    <col min="6" max="6" width="5.7109375" customWidth="1"/>
    <col min="7" max="7" width="11.85546875" customWidth="1"/>
    <col min="8" max="8" width="11.7109375" customWidth="1"/>
    <col min="9" max="9" width="12.5703125" customWidth="1"/>
    <col min="10" max="10" width="11" customWidth="1"/>
    <col min="11" max="12" width="6.140625" customWidth="1"/>
    <col min="13" max="13" width="9.85546875" customWidth="1"/>
    <col min="14" max="14" width="0.140625" customWidth="1"/>
    <col min="15" max="15" width="14.140625" customWidth="1"/>
    <col min="16" max="16" width="2.85546875" customWidth="1"/>
    <col min="17" max="17" width="1.42578125" customWidth="1"/>
    <col min="18" max="18" width="0.140625" customWidth="1"/>
  </cols>
  <sheetData>
    <row r="1" spans="1:18" ht="15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</row>
    <row r="2" spans="1:18" ht="16.5" customHeight="1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8" ht="39.75" customHeight="1" x14ac:dyDescent="0.25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8" ht="48.75" customHeight="1" x14ac:dyDescent="0.25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8" ht="23.25" customHeight="1" x14ac:dyDescent="0.25"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8" ht="1.5" customHeight="1" x14ac:dyDescent="0.25"/>
    <row r="7" spans="1:18" ht="16.5" customHeight="1" x14ac:dyDescent="0.2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8" ht="9" customHeight="1" x14ac:dyDescent="0.25"/>
    <row r="9" spans="1:18" ht="51" customHeight="1" x14ac:dyDescent="0.25">
      <c r="A9" s="27" t="s">
        <v>4</v>
      </c>
      <c r="B9" s="32"/>
      <c r="C9" s="34" t="s">
        <v>5</v>
      </c>
      <c r="D9" s="35" t="s">
        <v>6</v>
      </c>
      <c r="E9" s="27" t="s">
        <v>7</v>
      </c>
      <c r="F9" s="31" t="s">
        <v>15</v>
      </c>
      <c r="G9" s="2" t="s">
        <v>16</v>
      </c>
      <c r="H9" s="2" t="s">
        <v>17</v>
      </c>
      <c r="I9" s="2" t="s">
        <v>18</v>
      </c>
      <c r="J9" s="27" t="s">
        <v>8</v>
      </c>
      <c r="K9" s="25" t="s">
        <v>9</v>
      </c>
      <c r="L9" s="25"/>
      <c r="M9" s="25" t="s">
        <v>10</v>
      </c>
      <c r="N9" s="26" t="s">
        <v>11</v>
      </c>
      <c r="O9" s="26"/>
      <c r="P9" s="26"/>
      <c r="Q9" s="26"/>
    </row>
    <row r="10" spans="1:18" ht="7.5" customHeight="1" x14ac:dyDescent="0.25">
      <c r="A10" s="27"/>
      <c r="B10" s="32"/>
      <c r="C10" s="34"/>
      <c r="D10" s="35"/>
      <c r="E10" s="27"/>
      <c r="F10" s="27"/>
      <c r="G10" s="27" t="s">
        <v>12</v>
      </c>
      <c r="H10" s="27"/>
      <c r="I10" s="27"/>
      <c r="J10" s="27"/>
      <c r="K10" s="28"/>
      <c r="L10" s="28"/>
      <c r="M10" s="25"/>
      <c r="N10" s="29"/>
      <c r="O10" s="30"/>
      <c r="P10" s="30"/>
      <c r="Q10" s="30"/>
    </row>
    <row r="11" spans="1:18" ht="54" customHeight="1" x14ac:dyDescent="0.25">
      <c r="A11" s="25"/>
      <c r="B11" s="33"/>
      <c r="C11" s="34"/>
      <c r="D11" s="26"/>
      <c r="E11" s="25"/>
      <c r="F11" s="25"/>
      <c r="G11" s="25"/>
      <c r="H11" s="25"/>
      <c r="I11" s="25"/>
      <c r="J11" s="27"/>
      <c r="K11" s="28"/>
      <c r="L11" s="28"/>
      <c r="M11" s="3"/>
      <c r="N11" s="29"/>
      <c r="O11" s="30"/>
      <c r="P11" s="30"/>
      <c r="Q11" s="30"/>
    </row>
    <row r="12" spans="1:18" ht="48" customHeight="1" x14ac:dyDescent="0.25">
      <c r="A12" s="23">
        <v>1</v>
      </c>
      <c r="B12" s="24"/>
      <c r="C12" s="11" t="s">
        <v>20</v>
      </c>
      <c r="D12" s="10"/>
      <c r="E12" s="6">
        <v>1</v>
      </c>
      <c r="F12" s="14" t="s">
        <v>19</v>
      </c>
      <c r="G12" s="7">
        <v>290833.5</v>
      </c>
      <c r="H12" s="7">
        <v>302656</v>
      </c>
      <c r="I12" s="7">
        <v>314478.5</v>
      </c>
      <c r="J12" s="4">
        <f>ROUND(AVERAGE(G12,H12,I12), 2)</f>
        <v>302656</v>
      </c>
      <c r="K12" s="15">
        <f>STDEV(G12,H12,I12)</f>
        <v>11822.5</v>
      </c>
      <c r="L12" s="15"/>
      <c r="M12" s="5">
        <f t="shared" ref="M12" si="0">K12/J12*100</f>
        <v>3.90625</v>
      </c>
      <c r="N12" s="16">
        <f>ROUND(E12*ROUND(J12*(100 + IF(ISNUMBER(#REF!),#REF!, 0))/100, 2), 2)</f>
        <v>302656</v>
      </c>
      <c r="O12" s="16"/>
      <c r="P12" s="16"/>
      <c r="Q12" s="16"/>
    </row>
    <row r="13" spans="1:18" ht="48" customHeight="1" x14ac:dyDescent="0.25">
      <c r="A13" s="8">
        <v>2</v>
      </c>
      <c r="B13" s="9"/>
      <c r="C13" s="12" t="s">
        <v>21</v>
      </c>
      <c r="D13" s="10"/>
      <c r="E13" s="6">
        <v>1</v>
      </c>
      <c r="F13" s="14" t="s">
        <v>19</v>
      </c>
      <c r="G13" s="7">
        <v>15496.77</v>
      </c>
      <c r="H13" s="7">
        <v>16126.72</v>
      </c>
      <c r="I13" s="7">
        <v>16756.669999999998</v>
      </c>
      <c r="J13" s="4">
        <f t="shared" ref="J13" si="1">ROUND(AVERAGE(G13,H13,I13), 2)</f>
        <v>16126.72</v>
      </c>
      <c r="K13" s="15">
        <f t="shared" ref="K13" si="2">STDEV(G13,H13,I13)</f>
        <v>629.94999999999891</v>
      </c>
      <c r="L13" s="15"/>
      <c r="M13" s="5">
        <f t="shared" ref="M13" si="3">K13/J13*100</f>
        <v>3.9062499999999929</v>
      </c>
      <c r="N13" s="16">
        <f>ROUND(E13*ROUND(J13*(100 + IF(ISNUMBER(#REF!),#REF!, 0))/100, 2), 2)</f>
        <v>16126.72</v>
      </c>
      <c r="O13" s="16"/>
      <c r="P13" s="16"/>
      <c r="Q13" s="16"/>
    </row>
    <row r="14" spans="1:18" ht="45" customHeight="1" x14ac:dyDescent="0.25">
      <c r="A14" s="8">
        <v>3</v>
      </c>
      <c r="B14" s="9"/>
      <c r="C14" s="12" t="s">
        <v>22</v>
      </c>
      <c r="D14" s="10"/>
      <c r="E14" s="6">
        <v>1</v>
      </c>
      <c r="F14" s="14" t="s">
        <v>19</v>
      </c>
      <c r="G14" s="7">
        <v>11683.77</v>
      </c>
      <c r="H14" s="7">
        <v>12158.72</v>
      </c>
      <c r="I14" s="7">
        <v>12633.67</v>
      </c>
      <c r="J14" s="4">
        <f>ROUND(AVERAGE(G14,H14,I14), 2)</f>
        <v>12158.72</v>
      </c>
      <c r="K14" s="15">
        <f>STDEV(G14,H14,I14)</f>
        <v>474.94999999999982</v>
      </c>
      <c r="L14" s="15"/>
      <c r="M14" s="5">
        <f t="shared" ref="M14" si="4">K14/J14*100</f>
        <v>3.9062499999999987</v>
      </c>
      <c r="N14" s="16">
        <f>ROUND(E14*ROUND(J14*(100 + IF(ISNUMBER(#REF!),#REF!, 0))/100, 2), 2)</f>
        <v>12158.72</v>
      </c>
      <c r="O14" s="16"/>
      <c r="P14" s="16"/>
      <c r="Q14" s="16"/>
    </row>
    <row r="15" spans="1:18" ht="18.75" customHeight="1" x14ac:dyDescent="0.25">
      <c r="B15" s="37" t="s">
        <v>13</v>
      </c>
      <c r="C15" s="37"/>
      <c r="N15" s="39">
        <f>SUM(N12:Q14)</f>
        <v>330941.43999999994</v>
      </c>
      <c r="O15" s="39"/>
      <c r="P15" s="39"/>
      <c r="Q15" s="39"/>
      <c r="R15" s="39"/>
    </row>
    <row r="16" spans="1:18" ht="18.75" customHeight="1" x14ac:dyDescent="0.25">
      <c r="B16" s="40"/>
      <c r="C16" s="41" t="s">
        <v>23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13"/>
    </row>
    <row r="17" spans="2:18" ht="74.25" customHeight="1" x14ac:dyDescent="0.25">
      <c r="B17" s="36" t="s">
        <v>14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2:18" ht="16.5" customHeight="1" x14ac:dyDescent="0.25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</row>
  </sheetData>
  <mergeCells count="31">
    <mergeCell ref="B15:C15"/>
    <mergeCell ref="B17:R17"/>
    <mergeCell ref="B18:R18"/>
    <mergeCell ref="N15:R15"/>
    <mergeCell ref="C16:Q16"/>
    <mergeCell ref="A12:B12"/>
    <mergeCell ref="M9:M10"/>
    <mergeCell ref="N9:Q9"/>
    <mergeCell ref="G10:I11"/>
    <mergeCell ref="K10:L11"/>
    <mergeCell ref="N10:N11"/>
    <mergeCell ref="O10:Q11"/>
    <mergeCell ref="F9:F11"/>
    <mergeCell ref="J9:J11"/>
    <mergeCell ref="K9:L9"/>
    <mergeCell ref="A9:B11"/>
    <mergeCell ref="C9:C11"/>
    <mergeCell ref="D9:D11"/>
    <mergeCell ref="E9:E11"/>
    <mergeCell ref="A1:P1"/>
    <mergeCell ref="A2:Q2"/>
    <mergeCell ref="A3:Q3"/>
    <mergeCell ref="A4:Q4"/>
    <mergeCell ref="C5:O5"/>
    <mergeCell ref="K13:L13"/>
    <mergeCell ref="N13:Q13"/>
    <mergeCell ref="K14:L14"/>
    <mergeCell ref="N14:Q14"/>
    <mergeCell ref="C7:O7"/>
    <mergeCell ref="N12:Q12"/>
    <mergeCell ref="K12:L12"/>
  </mergeCells>
  <hyperlinks>
    <hyperlink ref="A2" r:id="rId1" xr:uid="{00000000-0004-0000-0000-000000000000}"/>
  </hyperlinks>
  <pageMargins left="0.11999999731779099" right="0" top="0.15000000596046448" bottom="0" header="0.3" footer="0.3"/>
  <pageSetup paperSize="9" scale="6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Муравлёва Татьяна Ивановна</cp:lastModifiedBy>
  <cp:lastPrinted>2025-07-30T13:40:16Z</cp:lastPrinted>
  <dcterms:created xsi:type="dcterms:W3CDTF">2024-11-14T09:54:39Z</dcterms:created>
  <dcterms:modified xsi:type="dcterms:W3CDTF">2026-04-14T05:47:15Z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21.2.7.0</vt:lpwstr>
  </property>
</Properties>
</file>