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zzzz\OneDrive\Рабочий стол\Закупки 2026\Запорка\"/>
    </mc:Choice>
  </mc:AlternateContent>
  <bookViews>
    <workbookView xWindow="-28920" yWindow="-1635" windowWidth="29040" windowHeight="15840"/>
  </bookViews>
  <sheets>
    <sheet name="Запорная арматура " sheetId="1" r:id="rId1"/>
  </sheets>
  <definedNames>
    <definedName name="_xlnm.Print_Area" localSheetId="0">'Запорная арматура '!$A$1:$J$143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  <c r="I36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40" i="1"/>
  <c r="I40" i="1" s="1"/>
  <c r="H41" i="1"/>
  <c r="I41" i="1" s="1"/>
  <c r="H42" i="1"/>
  <c r="I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H134" i="1"/>
  <c r="H133" i="1"/>
  <c r="I133" i="1" s="1"/>
  <c r="H132" i="1"/>
  <c r="I132" i="1" s="1"/>
  <c r="H131" i="1"/>
  <c r="I131" i="1" s="1"/>
  <c r="H130" i="1"/>
  <c r="H129" i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I75" i="1" s="1"/>
  <c r="I127" i="1" l="1"/>
  <c r="I143" i="1" s="1"/>
  <c r="D135" i="1"/>
  <c r="I135" i="1" s="1"/>
  <c r="D129" i="1"/>
  <c r="I129" i="1" s="1"/>
  <c r="D134" i="1"/>
  <c r="I134" i="1" s="1"/>
  <c r="D130" i="1"/>
  <c r="I130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39" i="1"/>
  <c r="I39" i="1" s="1"/>
  <c r="I66" i="1" l="1"/>
  <c r="I142" i="1"/>
  <c r="H4" i="1"/>
  <c r="I4" i="1" s="1"/>
  <c r="I37" i="1" s="1"/>
</calcChain>
</file>

<file path=xl/sharedStrings.xml><?xml version="1.0" encoding="utf-8"?>
<sst xmlns="http://schemas.openxmlformats.org/spreadsheetml/2006/main" count="282" uniqueCount="110">
  <si>
    <t>Наименование материала или оборудования</t>
  </si>
  <si>
    <t>Ед. изм.</t>
  </si>
  <si>
    <t>Кол-во</t>
  </si>
  <si>
    <t>Стоимость за ед. с НДС, руб.</t>
  </si>
  <si>
    <t>Общая стоимость с НДС, руб.</t>
  </si>
  <si>
    <t>шт</t>
  </si>
  <si>
    <t>Всего по Хову-Аксынскому участку</t>
  </si>
  <si>
    <t>№, п/п</t>
  </si>
  <si>
    <t>Хову-Аксынский участок (в 850 м западнее от с. Хову-Аксы)</t>
  </si>
  <si>
    <t>Ак-Довуракский участок (г. Ак-Довурак, ул. Заводская, д. 1)</t>
  </si>
  <si>
    <t>Всего по Ак-Довуракскому участку</t>
  </si>
  <si>
    <t>Вентиль запорный муфтовый латунный с диаметром 32 мм, на номинальное давление 1,6 МПа, изготовленный по ГОСТ 9086-74 (основные параметры характеристик 15б1бр)</t>
  </si>
  <si>
    <t>Вентиль запорный муфтовый латунный с диаметром 20 мм, на номинальное давление 1,6 МПа, изготовленный по ГОСТ 9086-74, (основные параметры характеристик 15б1бр)</t>
  </si>
  <si>
    <r>
      <t>Кран стальной шаровый фланцевый полнопроходный LD КШ.Ц.Ф с условным диаметром 80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с фланцевым исполнением</t>
    </r>
  </si>
  <si>
    <t>Межфланцевый резиновый компенсатор диаметром 150 мм, рабочее давление 1,6 МПа по ГОСТ 12815-80</t>
  </si>
  <si>
    <t>Межфланцевый резиновый компенсатор диаметром 200 мм, рабочее давление 1,6 МПа по ГОСТ 12815-80</t>
  </si>
  <si>
    <r>
      <t>Кран стальной шаровый фланцевый полнопроходный LD КШ.Ц.Ф с условным диаметром 100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с фланцевым исполнением</t>
    </r>
  </si>
  <si>
    <r>
      <t>Кран стальной шаровый фланцевый полнопроходный LD КШ.Ц.Ф с условным диаметром 20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с фланцевым исполнением</t>
    </r>
  </si>
  <si>
    <r>
      <t>Кран стальной шаровый фланцевый полнопроходный LD КШ.Ц.Ф с условным диаметром 50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с фланцевым исполнением</t>
    </r>
  </si>
  <si>
    <t>Вентиль запорный муфтовый латунный с диаметром 50 мм, на номинальное давление 1,6 МПа, изготовленный по ГОСТ 9086-74 (основные параметры характеристик 15б1бр)</t>
  </si>
  <si>
    <t>Вентиль запорный муфтовый латунный с диаметром 15 мм, на номинальное давление 1,6 МПа, изготовленный по ГОСТ 9086-74, (основные параметры характеристик 15б1бр)</t>
  </si>
  <si>
    <t>Чаа-Хольский участок (с. Чаа-Холь, ул. Ленина 28)</t>
  </si>
  <si>
    <t>Всего по Чаа-Хольскому участку</t>
  </si>
  <si>
    <t>Дисковый затвор с условным диаметров 100 мм, на условное давление 1,6 МПа, по ГОСТ 13547-2015</t>
  </si>
  <si>
    <t xml:space="preserve">Дисковый затвор с условным диаметров 80 мм, на условное давление 1,6 МПа,   по ГОСТ 13547-2015 </t>
  </si>
  <si>
    <t>Примечание</t>
  </si>
  <si>
    <t xml:space="preserve">ИТОГО </t>
  </si>
  <si>
    <t>Вентиль высокого давления 1С-7-1 или 1С-8-2 с условным диаметром 80 мм, на номинальное давление 10 МПа, под сварку, управление рукояткой, изготовленный по ТУ 2913-001-1536247-2004 (с исполнением  предусмотренным для ремонта и ревизии вентиля)</t>
  </si>
  <si>
    <t>Вентиль высокого давления 1С11-5с условным диаметром 50 мм, на номинальное давление 10 МПа, под сварку, управление рукояткой, изготовленный по ТУ 2913-001-1536247-2004 (с исполнением  предусмотренным для ремонта и ревизии вентиля)</t>
  </si>
  <si>
    <t>Вентиль высокого давления 1С-11-3М с условным диаметром 20 мм, на номинальное давление 10 МПа, под сварку, управление рукояткой, изготовленный по ТУ 2913-001-1536247-2004 (с исполнением  предусмотренным для ремонта и ревизии вентиля)</t>
  </si>
  <si>
    <r>
      <t>Задвижка стальная клиновая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30с64нж </t>
    </r>
    <r>
      <rPr>
        <sz val="12"/>
        <color theme="1"/>
        <rFont val="Times New Roman"/>
        <family val="1"/>
        <charset val="204"/>
      </rPr>
      <t>с условным диаметром 200 мм, на условное давление 2,5 МПа, с фланцевым исполнением ГОСТ 5762-2002</t>
    </r>
  </si>
  <si>
    <t xml:space="preserve">шт </t>
  </si>
  <si>
    <t>Фланец стальной плоский с диаметром 150 мм, на давление Pу16, изготовленный по  ГОСТ 33259-2015</t>
  </si>
  <si>
    <t>Фланец стальной плоский с диаметром 100 мм, на давление Pу16, изготовленный по  ГОСТ 33259-2015</t>
  </si>
  <si>
    <t>Фланец стальной плоский с диаметром 100 мм, на давление Pу16, изготовленный по  ГОСТ 33259-2016</t>
  </si>
  <si>
    <t>Фланец стальной плоский с диаметром 80 мм, на давление Pу16, изготовленный по  ГОСТ 33259-2015</t>
  </si>
  <si>
    <t>Фланец стальной плоский с диаметром 200 мм, на давление Pу25, изготовленный по  ГОСТ 33259-2015</t>
  </si>
  <si>
    <t>Фланец стальной плоский с диаметром 150 мм, на давление Pу25, изготовленный по  ГОСТ 33259-2015</t>
  </si>
  <si>
    <t>Вентиль запорный муфтовый латунный с диаметром 40 мм, на номинальное давление 1,6 МПа, изготовленный по ГОСТ 9086-74 (основные параметры характеристик 15б1бр)</t>
  </si>
  <si>
    <t>Отвод стальной с наружным диаметром 50 мм и толщиной стенки 3,5 мм на 90 градусов, из стали марки 20, изготовленный по ГОСТ 17375-2001</t>
  </si>
  <si>
    <t>Отвод стальной с наружным диаметром 76 мм и толщиной стенки 3,5 мм на 90 градусов, из стали марки 20, изготовленный по ГОСТ 17375-2001</t>
  </si>
  <si>
    <t>Отвод стальной с наружным диаметром 89 мм и толщиной стенки 4 мм на 90 градусов, из стали марки 20, изготовленный по ГОСТ 17375-2001</t>
  </si>
  <si>
    <t>Отвод стальной с наружным диаметром 108 мм и толщиной стенки 5,5 мм на 90 градусов, из стали марки 20, изготовленный по ГОСТ 17375-2001</t>
  </si>
  <si>
    <t>Отвод стальной с наружным диаметром 159 мм и толщиной стенки 6 мм на 90 градусов, из стали марки 20, изготовленный по ГОСТ 17375-2001</t>
  </si>
  <si>
    <t>Отвод стальной с наружным диаметром 219 мм и толщиной стенки 7 мм на 90 градусов, из стали марки 20, изготовленный по ГОСТ 17375-2001</t>
  </si>
  <si>
    <t>Всего по Шагонарский  участку</t>
  </si>
  <si>
    <t>Отвод стальной с наружным диаметром 57 мм и толщиной стенки 3,5 мм на 90 градусов, из стали марки 20, изготовленный по ГОСТ 17375-2001</t>
  </si>
  <si>
    <t xml:space="preserve">Кран шаровый латунный трехходовой муфтовый с  условным диаметром 15 мм, под манометр G1/2", М20*1,5. </t>
  </si>
  <si>
    <t>Дисковый затвор с условным диаметров 150 мм, на условное давление 1,6 МПа,  по ГОСТ 13547-2015 с редуктором</t>
  </si>
  <si>
    <t>Дисковый затвор с условным диаметров 200 мм, на условное давление 1,6 МПа с редуктором  по ГОСТ 9544-2015</t>
  </si>
  <si>
    <r>
      <t>Межфланцевый резиновый компенсатор диаметром 50 мм, рабочее давление 1,6 МПа по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ГОСТ 12815-80</t>
    </r>
  </si>
  <si>
    <r>
      <t>Кран стальной шаровый фланцевый полнопроходный LD КШ.Ц.Ф с условным диаметром 65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с фланцевым исполнением</t>
    </r>
  </si>
  <si>
    <t>Фланец стальной плоский с диаметром 65 мм, на давление Pу16, изготовленный по  ГОСТ 33259-2015</t>
  </si>
  <si>
    <t>Фланец стальной плоский с диаметром 50 мм, на давление Pу16, изготовленный по  ГОСТ 33259-2015</t>
  </si>
  <si>
    <t>ши</t>
  </si>
  <si>
    <t>Фланец стальной плоский с диаметром 25 мм, на давление Pу16, изготовленный по  ГОСТ 33259-2015</t>
  </si>
  <si>
    <r>
      <t>Кран стальной шаровый фланцевый полнопроходный LD КШ.Ц.Ф с условным диаметром 150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с фланцевым исполнением</t>
    </r>
  </si>
  <si>
    <t xml:space="preserve">Средняя стоимость за ед., руб. </t>
  </si>
  <si>
    <t>Вентиль высокого давления 1с-11-1М условным диаметром 10 мм, на номинальное давление 10 МПа, под сварку, управление рукояткой, изготовленный по ТУ 2913-001-1536247-2004 (с исполнением  предусмотренным для ремонта и ревизии вентиля)</t>
  </si>
  <si>
    <t>Клапан (вентиль) запорный 998-20-0 Ру 37,3 Ст20 ТУ 3742-010-71228244-2008</t>
  </si>
  <si>
    <r>
      <t>Кран стальной шаровый фланцевый полнопроходный LD КШ.Ц.Ф с условным диаметром 32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с фланцевым исполнением</t>
    </r>
  </si>
  <si>
    <t>Вентиль запорный муфтовый латунный с диаметром 20 мм, на номинальное давление 1,6 МПа, изготовленный по ГОСТ 9086-74 (основные параметры характеристик 15б1бр)</t>
  </si>
  <si>
    <r>
      <t>Задвижка стальная клиновая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30с41нж </t>
    </r>
    <r>
      <rPr>
        <sz val="12"/>
        <color theme="1"/>
        <rFont val="Times New Roman"/>
        <family val="1"/>
        <charset val="204"/>
      </rPr>
      <t>с условным диаметром 150 мм, на условное давление 1,6 МПа, с фланцевым исполнением ГОСТ 5762-2002</t>
    </r>
  </si>
  <si>
    <r>
      <t>Задвижка стальная клиновая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30с41нж </t>
    </r>
    <r>
      <rPr>
        <sz val="12"/>
        <color theme="1"/>
        <rFont val="Times New Roman"/>
        <family val="1"/>
        <charset val="204"/>
      </rPr>
      <t>с условным диаметром 100 мм, на условное давление 1,6 МПа, с фланцевым исполнением ГОСТ 5762-2002</t>
    </r>
  </si>
  <si>
    <r>
      <t>Задвижка стальная клиновая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30с41нж </t>
    </r>
    <r>
      <rPr>
        <sz val="12"/>
        <color theme="1"/>
        <rFont val="Times New Roman"/>
        <family val="1"/>
        <charset val="204"/>
      </rPr>
      <t>с условным диаметром 80 мм, на условное давление 1,6 МПа, с фланцевым исполнением ГОСТ 5762-2002</t>
    </r>
  </si>
  <si>
    <r>
      <t>Задвижка стальная клиновая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30с41нж </t>
    </r>
    <r>
      <rPr>
        <sz val="12"/>
        <color theme="1"/>
        <rFont val="Times New Roman"/>
        <family val="1"/>
        <charset val="204"/>
      </rPr>
      <t>с условным диаметром 50 мм, на условное давление 1,6 МПа, с фланцевым исполнением ГОСТ 5762-2002</t>
    </r>
  </si>
  <si>
    <t>Отвод стальной с наружным диаметром 32 мм и толщиной стенки 2,8 мм на 90 градусов, из стали марки 20, изготовленный по ГОСТ 17375-2001</t>
  </si>
  <si>
    <t>Шагонарский участок (г. Шагонар, ул. Энергетиков, д. 9)</t>
  </si>
  <si>
    <t>Кран стальной шаровый фланцевый полнопроходный LD КШ.Ц.Ф с условным диаметром 32 мм, на условное давление 16 кгс/см2, с фланцевым исполнением</t>
  </si>
  <si>
    <t>Кран стальной шаровый фланцевый полнопроходный LD КШ.Ц.Ф с условным диаметром 40 мм, на условное давление 16 кгс/см2, с фланцевым исполнением</t>
  </si>
  <si>
    <r>
      <t>Кран стальной шаровый фланцевый полнопроходный LD КШ.Ц.Ф с условным диаметром 300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с фланцевым исполнением, с редуктором</t>
    </r>
  </si>
  <si>
    <r>
      <t>Кран стальной шаровый фланцевый полнопроходный LD КШ.Ц.Ф с условным диаметром 250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, с фланцевым исполнением, с редуктором </t>
    </r>
  </si>
  <si>
    <r>
      <t>Кран стальной шаровый фланцевый полнопроходный LD КШ.Ц.Ф с условным диаметром 200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с фланцевым исполнением, с редуктором</t>
    </r>
  </si>
  <si>
    <t>Фланец стальной плоский с диаметром 200 мм, на давление Pу16, изготовленный по  ГОСТ 33259-2015</t>
  </si>
  <si>
    <t>Фланец стальной плоский с диаметром 250 мм, на давление Pу16, изготовленный по  ГОСТ 33259-2015</t>
  </si>
  <si>
    <t>Фланец стальной плоский с диаметром 300 мм, на давление Pу16, изготовленный по  ГОСТ 33259-2015</t>
  </si>
  <si>
    <t>Дисковый затвор с условным диаметров 300 мм, на условное давление 1,6 МПа с редуктором  по ГОСТ 9544-2015</t>
  </si>
  <si>
    <t>Дисковый затвор с условным диаметров 250 мм, на условное давление 1,6 МПа с редуктором  по ГОСТ 9544-2015</t>
  </si>
  <si>
    <t>Дисковый затвор с условным диаметров 65 мм, на условное давление 1,6 МПа,   по ГОСТ 13547-2015</t>
  </si>
  <si>
    <t>Дисковый затвор с условным диаметров 50 мм, на условное давление 1,6 МПа,   по ГОСТ 13547-2015</t>
  </si>
  <si>
    <t>Задвижка стальная клиновая 30с41нж с условным диаметром 80 мм, на условное давление 1,6 МПа, с фланцевым исполнением ГОСТ 33259-2015</t>
  </si>
  <si>
    <t>Задвижка стальная клиновая 30с41нж с условным диаметром 100 мм, на условное давление 1,6 МПа, с фланцевым исполнением ГОСТ 33259-2015</t>
  </si>
  <si>
    <t>Задвижка стальная клиновая 30с41нж с условным диаметром 150 мм, на условное давление 1,6 МПа, с фланцевым исполнением ГОСТ 33259-2015</t>
  </si>
  <si>
    <t>Задвижка стальная клиновая 30с41нж с условным диаметром 200 мм, на условное давление 1,6 МПа, с фланцевым исполнением ГОСТ 33259-2015</t>
  </si>
  <si>
    <r>
      <t>Кран стальной шаровый фланцевый полнопроходный LD КШ.Ц.Ф с условным диаметром 40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, с фланцевым исполнением</t>
    </r>
  </si>
  <si>
    <t>Межфланцевый резиновый компенсатор диаметром 250 мм, рабочее давление 1,6 МПа по ГОСТ 12815-80</t>
  </si>
  <si>
    <r>
      <t>Межфланцевый резиновый компенсатор диаметром 100 мм, рабочее давление 1,6 МПа по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ГОСТ 12815-80</t>
    </r>
  </si>
  <si>
    <r>
      <t>Межфланцевый резиновый компенсатор диаметром 80 мм, рабочее давление 1,6 МПа по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ГОСТ 12815-80</t>
    </r>
  </si>
  <si>
    <r>
      <t>Межфланцевый резиновый компенсатор диаметром 65 мм, рабочее давление 1,6 МПа по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ГОСТ 12815-80</t>
    </r>
  </si>
  <si>
    <t>Фланец стальной плоский с диаметром 40 мм, на давление Pу16, изготовленный по  ГОСТ 33259-2015</t>
  </si>
  <si>
    <t>Фланец стальной плоский с диаметром 32 мм, на давление Pу16, изготовленный по  ГОСТ 33259-2015</t>
  </si>
  <si>
    <r>
      <t>Кран стальной шаровый муфтовый полнопроходный с условным диаметром 50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</si>
  <si>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Кран стальной шаровый муфтовый полнопроходный с условным диаметром 40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</si>
  <si>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Кран стальной шаровый муфтовый полнопроходный с условным диаметром 32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</si>
  <si>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Кран стальной шаровый муфтовый полнопроходный с условным диаметром 25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</si>
  <si>
    <t>Задвижка клиновая с выдвижным шпинделем под приварку 30с976нж Ду 150 Ру63, Класс А, тип Б с электроприводом, из стали 20, по ГОСТ 9544-2015</t>
  </si>
  <si>
    <r>
      <t>Кран стальной шаровый фланцевый полнопроходный LD КШ.Ц.Ф с условным диаметром 100 мм, на условное давление 16 кгс/см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с фланцевым исполнением</t>
    </r>
  </si>
  <si>
    <r>
      <t>Кран стальной шаровый фланцевый полнопроходный LD КШ.Ц.Ф с условным диаметром 50 мм, на условное давление 16 кгс/см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, с фланцевым исполнением</t>
    </r>
  </si>
  <si>
    <r>
      <t>Кран стальной шаровый муфтовый  полнопроходный LD КШ.Ц.Ф с условным диаметром 20 мм, на условное давление 16 кгс/см</t>
    </r>
    <r>
      <rPr>
        <vertAlign val="superscript"/>
        <sz val="12"/>
        <rFont val="Times New Roman"/>
        <family val="1"/>
        <charset val="204"/>
      </rPr>
      <t xml:space="preserve">2 </t>
    </r>
  </si>
  <si>
    <r>
      <t>Кран стальной шаровый муфтовый полнопроходный с условным диаметром 20 мм, на условное давление 16 кгс/см</t>
    </r>
    <r>
      <rPr>
        <vertAlign val="superscript"/>
        <sz val="12"/>
        <color theme="1"/>
        <rFont val="Times New Roman"/>
        <family val="1"/>
        <charset val="204"/>
      </rPr>
      <t>2</t>
    </r>
  </si>
  <si>
    <t>Отвод стальной с наружным диаметром 20 мм и толщиной стенки 2 мм на 90 градусов, из стали марки 20, изготовленный по ГОСТ 17375-2001</t>
  </si>
  <si>
    <t>Клапан обратный двухстворчатый межфланцевый с условным диамтером 150 мм на условное давление 16 кг/см2</t>
  </si>
  <si>
    <t>Участок Водоканал с. Хову-Аксы  (в 850 м западнее от с. Хову-Аксы)</t>
  </si>
  <si>
    <t>Отвод стальной с наружным диаметром 40 мм и толщиной стенки 3 мм на 90 градусов, из стали марки 20, изготовленный по ГОСТ 17375-2001</t>
  </si>
  <si>
    <t>Отвод стальной с наружным диаметром 32 мм и толщиной стенки 3 мм на 90 градусов, из стали марки 20, изготовленный по ГОСТ 17375-2001</t>
  </si>
  <si>
    <t>Отвод стальной с наружным диаметром 40 мм и толщиной стенки мм на 90 градусов, из стали марки 20, изготовленный по ГОСТ 17375-2001</t>
  </si>
  <si>
    <t>КП-1</t>
  </si>
  <si>
    <t xml:space="preserve">КП-2 </t>
  </si>
  <si>
    <t>КП-3</t>
  </si>
  <si>
    <t>Всего по участку Водоканал с. Хову-Аксы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</si>
</sst>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(* #,##0.00_);_(* \(#,##0.00\);_(* &quot;-&quot;??_);_(@_)"/>
    <numFmt numFmtId="165" formatCode="#,##0\ _₽"/>
    <numFmt numFmtId="166" formatCode="_-* #,##0_-;\-* #,##0_-;_-* &quot;-&quot;??_-;_-@_-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79">
    <xf numFmtId="0" fontId="0" fillId="0" borderId="0" xfId="0"/>
    <xf numFmtId="0" fontId="2" fillId="2" borderId="1" xfId="0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6" fontId="1" fillId="2" borderId="1" xfId="1" applyNumberFormat="1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vertical="center" wrapText="1"/>
    </xf>
    <xf numFmtId="166" fontId="2" fillId="0" borderId="0" xfId="1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166" fontId="3" fillId="2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center" wrapText="1"/>
    </xf>
    <xf numFmtId="0" fontId="11" fillId="0" borderId="1" xfId="0" applyFont="1" applyBorder="1"/>
    <xf numFmtId="164" fontId="12" fillId="2" borderId="1" xfId="1" applyFont="1" applyFill="1" applyBorder="1" applyAlignment="1">
      <alignment horizontal="center" vertical="center" wrapText="1"/>
    </xf>
    <xf numFmtId="164" fontId="13" fillId="2" borderId="1" xfId="1" applyFont="1" applyFill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/>
    </xf>
    <xf numFmtId="164" fontId="14" fillId="0" borderId="1" xfId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2" borderId="1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8" fillId="2" borderId="1" xfId="1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vertical="center" wrapText="1"/>
    </xf>
    <xf numFmtId="164" fontId="14" fillId="0" borderId="1" xfId="0" applyNumberFormat="1" applyFont="1" applyBorder="1" applyAlignment="1">
      <alignment vertical="center"/>
    </xf>
    <xf numFmtId="164" fontId="2" fillId="2" borderId="1" xfId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Border="1"/>
    <xf numFmtId="164" fontId="2" fillId="2" borderId="1" xfId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top" wrapText="1"/>
    </xf>
  </cellXfs>
  <cellStyles count="5">
    <cellStyle name="Обычный" xfId="0" builtinId="0"/>
    <cellStyle name="Финансовый" xfId="1" builtinId="3"/>
    <cellStyle name="Финансовый 2" xfId="2"/>
    <cellStyle name="Финансовый 2 2" xfId="4"/>
    <cellStyle name="Финансов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tabSelected="1" topLeftCell="A133" zoomScaleNormal="100" workbookViewId="0">
      <selection activeCell="C133" sqref="C1:L1048576"/>
    </sheetView>
  </sheetViews>
  <sheetFormatPr defaultRowHeight="15.75" x14ac:dyDescent="0.25"/>
  <cols>
    <col min="1" max="1" width="4.85546875" style="11" customWidth="1"/>
    <col min="2" max="2" width="83.85546875" style="12" customWidth="1"/>
    <col min="3" max="3" width="11.140625" style="18" customWidth="1"/>
    <col min="4" max="4" width="11.5703125" style="18" customWidth="1"/>
    <col min="5" max="5" width="19.7109375" style="10" customWidth="1"/>
    <col min="6" max="6" width="19.7109375" style="13" customWidth="1"/>
    <col min="7" max="7" width="19.7109375" style="16" customWidth="1"/>
    <col min="8" max="8" width="17.140625" style="16" customWidth="1"/>
    <col min="9" max="9" width="22.5703125" style="16" customWidth="1"/>
    <col min="10" max="10" width="15.85546875" style="16" customWidth="1"/>
    <col min="11" max="11" width="17.42578125" style="16" customWidth="1"/>
    <col min="12" max="16384" width="9.140625" style="16"/>
  </cols>
  <sheetData>
    <row r="1" spans="1:10" ht="18" customHeight="1" x14ac:dyDescent="0.25">
      <c r="A1" s="77" t="s">
        <v>7</v>
      </c>
      <c r="B1" s="75" t="s">
        <v>0</v>
      </c>
      <c r="C1" s="75" t="s">
        <v>1</v>
      </c>
      <c r="D1" s="75" t="s">
        <v>2</v>
      </c>
      <c r="E1" s="78" t="s">
        <v>3</v>
      </c>
      <c r="F1" s="78"/>
      <c r="G1" s="78"/>
      <c r="H1" s="65" t="s">
        <v>57</v>
      </c>
      <c r="I1" s="65" t="s">
        <v>4</v>
      </c>
      <c r="J1" s="66" t="s">
        <v>25</v>
      </c>
    </row>
    <row r="2" spans="1:10" s="17" customFormat="1" ht="51" customHeight="1" x14ac:dyDescent="0.25">
      <c r="A2" s="77"/>
      <c r="B2" s="75"/>
      <c r="C2" s="75"/>
      <c r="D2" s="75"/>
      <c r="E2" s="7" t="s">
        <v>106</v>
      </c>
      <c r="F2" s="20" t="s">
        <v>107</v>
      </c>
      <c r="G2" s="20" t="s">
        <v>108</v>
      </c>
      <c r="H2" s="65"/>
      <c r="I2" s="65"/>
      <c r="J2" s="67"/>
    </row>
    <row r="3" spans="1:10" ht="32.25" customHeight="1" x14ac:dyDescent="0.25">
      <c r="A3" s="68" t="s">
        <v>9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74.25" customHeight="1" x14ac:dyDescent="0.25">
      <c r="A4" s="5">
        <v>1</v>
      </c>
      <c r="B4" s="23" t="s">
        <v>27</v>
      </c>
      <c r="C4" s="14" t="s">
        <v>5</v>
      </c>
      <c r="D4" s="24">
        <v>4</v>
      </c>
      <c r="E4" s="40">
        <v>265064</v>
      </c>
      <c r="F4" s="41">
        <v>295000</v>
      </c>
      <c r="G4" s="42">
        <v>290000</v>
      </c>
      <c r="H4" s="36">
        <f t="shared" ref="H4" si="0">(E4+F4+G4)/3</f>
        <v>283354.66666666669</v>
      </c>
      <c r="I4" s="36">
        <f t="shared" ref="I4" si="1">H4*D4</f>
        <v>1133418.6666666667</v>
      </c>
      <c r="J4" s="21"/>
    </row>
    <row r="5" spans="1:10" ht="74.25" customHeight="1" x14ac:dyDescent="0.25">
      <c r="A5" s="5">
        <v>2</v>
      </c>
      <c r="B5" s="23" t="s">
        <v>28</v>
      </c>
      <c r="C5" s="14" t="s">
        <v>5</v>
      </c>
      <c r="D5" s="24">
        <v>6</v>
      </c>
      <c r="E5" s="40">
        <v>65566.98</v>
      </c>
      <c r="F5" s="41">
        <v>72000</v>
      </c>
      <c r="G5" s="42">
        <v>70000</v>
      </c>
      <c r="H5" s="36">
        <f t="shared" ref="H5:H35" si="2">(E5+F5+G5)/3</f>
        <v>69188.993333333332</v>
      </c>
      <c r="I5" s="36">
        <f t="shared" ref="I5:I35" si="3">H5*D5</f>
        <v>415133.95999999996</v>
      </c>
      <c r="J5" s="21"/>
    </row>
    <row r="6" spans="1:10" ht="74.25" customHeight="1" x14ac:dyDescent="0.25">
      <c r="A6" s="5">
        <v>3</v>
      </c>
      <c r="B6" s="23" t="s">
        <v>29</v>
      </c>
      <c r="C6" s="14" t="s">
        <v>5</v>
      </c>
      <c r="D6" s="24">
        <v>10</v>
      </c>
      <c r="E6" s="40">
        <v>21129.32</v>
      </c>
      <c r="F6" s="41">
        <v>24000</v>
      </c>
      <c r="G6" s="42">
        <v>23750</v>
      </c>
      <c r="H6" s="36">
        <f t="shared" si="2"/>
        <v>22959.773333333334</v>
      </c>
      <c r="I6" s="36">
        <f t="shared" si="3"/>
        <v>229597.73333333334</v>
      </c>
      <c r="J6" s="21"/>
    </row>
    <row r="7" spans="1:10" ht="74.25" customHeight="1" x14ac:dyDescent="0.25">
      <c r="A7" s="5">
        <v>4</v>
      </c>
      <c r="B7" s="23" t="s">
        <v>58</v>
      </c>
      <c r="C7" s="14" t="s">
        <v>5</v>
      </c>
      <c r="D7" s="24">
        <v>20</v>
      </c>
      <c r="E7" s="40">
        <v>16303.58</v>
      </c>
      <c r="F7" s="41">
        <v>18500</v>
      </c>
      <c r="G7" s="42">
        <v>18000</v>
      </c>
      <c r="H7" s="36">
        <f t="shared" si="2"/>
        <v>17601.193333333333</v>
      </c>
      <c r="I7" s="36">
        <f t="shared" si="3"/>
        <v>352023.86666666664</v>
      </c>
      <c r="J7" s="21"/>
    </row>
    <row r="8" spans="1:10" ht="53.25" customHeight="1" x14ac:dyDescent="0.25">
      <c r="A8" s="5">
        <v>5</v>
      </c>
      <c r="B8" s="1" t="s">
        <v>20</v>
      </c>
      <c r="C8" s="14" t="s">
        <v>5</v>
      </c>
      <c r="D8" s="24">
        <v>40</v>
      </c>
      <c r="E8" s="40">
        <v>358.99</v>
      </c>
      <c r="F8" s="41">
        <v>398.15</v>
      </c>
      <c r="G8" s="43">
        <v>391.63</v>
      </c>
      <c r="H8" s="36">
        <f t="shared" si="2"/>
        <v>382.92333333333335</v>
      </c>
      <c r="I8" s="36">
        <f t="shared" si="3"/>
        <v>15316.933333333334</v>
      </c>
      <c r="J8" s="21"/>
    </row>
    <row r="9" spans="1:10" ht="53.25" customHeight="1" x14ac:dyDescent="0.25">
      <c r="A9" s="5">
        <v>6</v>
      </c>
      <c r="B9" s="25" t="s">
        <v>12</v>
      </c>
      <c r="C9" s="14" t="s">
        <v>5</v>
      </c>
      <c r="D9" s="24">
        <v>20</v>
      </c>
      <c r="E9" s="40">
        <v>578.32000000000005</v>
      </c>
      <c r="F9" s="41">
        <v>615.91</v>
      </c>
      <c r="G9" s="43">
        <v>607.24</v>
      </c>
      <c r="H9" s="36">
        <f t="shared" si="2"/>
        <v>600.49</v>
      </c>
      <c r="I9" s="36">
        <f t="shared" si="3"/>
        <v>12009.8</v>
      </c>
      <c r="J9" s="21"/>
    </row>
    <row r="10" spans="1:10" ht="53.25" customHeight="1" x14ac:dyDescent="0.25">
      <c r="A10" s="5">
        <v>7</v>
      </c>
      <c r="B10" s="25" t="s">
        <v>11</v>
      </c>
      <c r="C10" s="14" t="s">
        <v>5</v>
      </c>
      <c r="D10" s="24">
        <v>30</v>
      </c>
      <c r="E10" s="40">
        <v>1213.75</v>
      </c>
      <c r="F10" s="41">
        <v>1299.04</v>
      </c>
      <c r="G10" s="43">
        <v>1279.3599999999999</v>
      </c>
      <c r="H10" s="36">
        <f t="shared" si="2"/>
        <v>1264.05</v>
      </c>
      <c r="I10" s="36">
        <f t="shared" si="3"/>
        <v>37921.5</v>
      </c>
      <c r="J10" s="21"/>
    </row>
    <row r="11" spans="1:10" ht="53.25" customHeight="1" x14ac:dyDescent="0.25">
      <c r="A11" s="5">
        <v>8</v>
      </c>
      <c r="B11" s="25" t="s">
        <v>38</v>
      </c>
      <c r="C11" s="14" t="s">
        <v>5</v>
      </c>
      <c r="D11" s="24">
        <v>24</v>
      </c>
      <c r="E11" s="40">
        <v>1620.14</v>
      </c>
      <c r="F11" s="41">
        <v>1733.99</v>
      </c>
      <c r="G11" s="43">
        <v>1707.71</v>
      </c>
      <c r="H11" s="36">
        <f t="shared" si="2"/>
        <v>1687.28</v>
      </c>
      <c r="I11" s="36">
        <f t="shared" si="3"/>
        <v>40494.720000000001</v>
      </c>
      <c r="J11" s="21"/>
    </row>
    <row r="12" spans="1:10" ht="53.25" customHeight="1" x14ac:dyDescent="0.25">
      <c r="A12" s="5">
        <v>9</v>
      </c>
      <c r="B12" s="25" t="s">
        <v>19</v>
      </c>
      <c r="C12" s="14" t="s">
        <v>5</v>
      </c>
      <c r="D12" s="24">
        <v>26</v>
      </c>
      <c r="E12" s="40">
        <v>2691.43</v>
      </c>
      <c r="F12" s="41">
        <v>2885.81</v>
      </c>
      <c r="G12" s="43">
        <v>2840.96</v>
      </c>
      <c r="H12" s="36">
        <f t="shared" si="2"/>
        <v>2806.0666666666671</v>
      </c>
      <c r="I12" s="36">
        <f t="shared" si="3"/>
        <v>72957.733333333337</v>
      </c>
      <c r="J12" s="21"/>
    </row>
    <row r="13" spans="1:10" ht="53.25" customHeight="1" x14ac:dyDescent="0.25">
      <c r="A13" s="5">
        <v>10</v>
      </c>
      <c r="B13" s="26" t="s">
        <v>66</v>
      </c>
      <c r="C13" s="14" t="s">
        <v>5</v>
      </c>
      <c r="D13" s="24">
        <v>46</v>
      </c>
      <c r="E13" s="40">
        <v>80.400000000000006</v>
      </c>
      <c r="F13" s="41">
        <v>89.11</v>
      </c>
      <c r="G13" s="43">
        <v>87.1</v>
      </c>
      <c r="H13" s="36">
        <f t="shared" si="2"/>
        <v>85.536666666666676</v>
      </c>
      <c r="I13" s="36">
        <f t="shared" si="3"/>
        <v>3934.686666666667</v>
      </c>
      <c r="J13" s="21"/>
    </row>
    <row r="14" spans="1:10" ht="52.5" customHeight="1" x14ac:dyDescent="0.25">
      <c r="A14" s="5">
        <v>11</v>
      </c>
      <c r="B14" s="26" t="s">
        <v>46</v>
      </c>
      <c r="C14" s="14" t="s">
        <v>5</v>
      </c>
      <c r="D14" s="24">
        <v>30</v>
      </c>
      <c r="E14" s="40">
        <v>162</v>
      </c>
      <c r="F14" s="41">
        <v>179.55</v>
      </c>
      <c r="G14" s="43">
        <v>175.5</v>
      </c>
      <c r="H14" s="36">
        <f t="shared" si="2"/>
        <v>172.35</v>
      </c>
      <c r="I14" s="36">
        <f t="shared" si="3"/>
        <v>5170.5</v>
      </c>
      <c r="J14" s="21"/>
    </row>
    <row r="15" spans="1:10" ht="52.5" customHeight="1" x14ac:dyDescent="0.25">
      <c r="A15" s="5">
        <v>12</v>
      </c>
      <c r="B15" s="27" t="s">
        <v>40</v>
      </c>
      <c r="C15" s="14" t="s">
        <v>5</v>
      </c>
      <c r="D15" s="24">
        <v>20</v>
      </c>
      <c r="E15" s="40">
        <v>276</v>
      </c>
      <c r="F15" s="41">
        <v>305.89999999999998</v>
      </c>
      <c r="G15" s="43">
        <v>299</v>
      </c>
      <c r="H15" s="36">
        <f t="shared" si="2"/>
        <v>293.63333333333333</v>
      </c>
      <c r="I15" s="36">
        <f t="shared" si="3"/>
        <v>5872.6666666666661</v>
      </c>
      <c r="J15" s="21"/>
    </row>
    <row r="16" spans="1:10" ht="52.5" customHeight="1" x14ac:dyDescent="0.25">
      <c r="A16" s="5">
        <v>13</v>
      </c>
      <c r="B16" s="27" t="s">
        <v>41</v>
      </c>
      <c r="C16" s="14" t="s">
        <v>5</v>
      </c>
      <c r="D16" s="24">
        <v>10</v>
      </c>
      <c r="E16" s="40">
        <v>314.83999999999997</v>
      </c>
      <c r="F16" s="41">
        <v>376.02</v>
      </c>
      <c r="G16" s="43">
        <v>368.13</v>
      </c>
      <c r="H16" s="36">
        <f t="shared" si="2"/>
        <v>352.99666666666661</v>
      </c>
      <c r="I16" s="36">
        <f t="shared" si="3"/>
        <v>3529.9666666666662</v>
      </c>
      <c r="J16" s="21"/>
    </row>
    <row r="17" spans="1:10" ht="52.5" customHeight="1" x14ac:dyDescent="0.25">
      <c r="A17" s="5">
        <v>14</v>
      </c>
      <c r="B17" s="26" t="s">
        <v>42</v>
      </c>
      <c r="C17" s="14" t="s">
        <v>5</v>
      </c>
      <c r="D17" s="24">
        <v>10</v>
      </c>
      <c r="E17" s="40">
        <v>852</v>
      </c>
      <c r="F17" s="41">
        <v>944.3</v>
      </c>
      <c r="G17" s="43">
        <v>923</v>
      </c>
      <c r="H17" s="36">
        <f t="shared" si="2"/>
        <v>906.43333333333339</v>
      </c>
      <c r="I17" s="36">
        <f t="shared" si="3"/>
        <v>9064.3333333333339</v>
      </c>
      <c r="J17" s="21"/>
    </row>
    <row r="18" spans="1:10" ht="52.5" customHeight="1" x14ac:dyDescent="0.25">
      <c r="A18" s="5">
        <v>15</v>
      </c>
      <c r="B18" s="27" t="s">
        <v>43</v>
      </c>
      <c r="C18" s="14" t="s">
        <v>5</v>
      </c>
      <c r="D18" s="24">
        <v>10</v>
      </c>
      <c r="E18" s="40">
        <v>1716.31</v>
      </c>
      <c r="F18" s="41">
        <v>1887.94</v>
      </c>
      <c r="G18" s="43">
        <v>1848.34</v>
      </c>
      <c r="H18" s="36">
        <f t="shared" si="2"/>
        <v>1817.53</v>
      </c>
      <c r="I18" s="36">
        <f t="shared" si="3"/>
        <v>18175.3</v>
      </c>
      <c r="J18" s="21"/>
    </row>
    <row r="19" spans="1:10" ht="52.5" customHeight="1" x14ac:dyDescent="0.25">
      <c r="A19" s="5">
        <v>16</v>
      </c>
      <c r="B19" s="27" t="s">
        <v>44</v>
      </c>
      <c r="C19" s="14" t="s">
        <v>5</v>
      </c>
      <c r="D19" s="24">
        <v>8</v>
      </c>
      <c r="E19" s="40">
        <v>3406</v>
      </c>
      <c r="F19" s="41">
        <v>3746.6</v>
      </c>
      <c r="G19" s="43">
        <v>3668</v>
      </c>
      <c r="H19" s="36">
        <f t="shared" si="2"/>
        <v>3606.8666666666668</v>
      </c>
      <c r="I19" s="36">
        <f t="shared" si="3"/>
        <v>28854.933333333334</v>
      </c>
      <c r="J19" s="21"/>
    </row>
    <row r="20" spans="1:10" ht="40.5" customHeight="1" x14ac:dyDescent="0.25">
      <c r="A20" s="5">
        <v>17</v>
      </c>
      <c r="B20" s="1" t="s">
        <v>30</v>
      </c>
      <c r="C20" s="14" t="s">
        <v>5</v>
      </c>
      <c r="D20" s="14">
        <v>4</v>
      </c>
      <c r="E20" s="40">
        <v>67831</v>
      </c>
      <c r="F20" s="41">
        <v>75110</v>
      </c>
      <c r="G20" s="44">
        <v>74000</v>
      </c>
      <c r="H20" s="36">
        <f t="shared" si="2"/>
        <v>72313.666666666672</v>
      </c>
      <c r="I20" s="36">
        <f t="shared" si="3"/>
        <v>289254.66666666669</v>
      </c>
      <c r="J20" s="21"/>
    </row>
    <row r="21" spans="1:10" ht="40.5" customHeight="1" x14ac:dyDescent="0.25">
      <c r="A21" s="5">
        <v>18</v>
      </c>
      <c r="B21" s="1" t="s">
        <v>62</v>
      </c>
      <c r="C21" s="14" t="s">
        <v>5</v>
      </c>
      <c r="D21" s="14">
        <v>8</v>
      </c>
      <c r="E21" s="40">
        <v>24891.4</v>
      </c>
      <c r="F21" s="41">
        <v>26794.86</v>
      </c>
      <c r="G21" s="44">
        <v>26355.599999999999</v>
      </c>
      <c r="H21" s="36">
        <f t="shared" si="2"/>
        <v>26013.953333333335</v>
      </c>
      <c r="I21" s="36">
        <f t="shared" si="3"/>
        <v>208111.62666666668</v>
      </c>
      <c r="J21" s="21"/>
    </row>
    <row r="22" spans="1:10" ht="40.5" customHeight="1" x14ac:dyDescent="0.25">
      <c r="A22" s="5">
        <v>19</v>
      </c>
      <c r="B22" s="1" t="s">
        <v>63</v>
      </c>
      <c r="C22" s="14" t="s">
        <v>5</v>
      </c>
      <c r="D22" s="14">
        <v>10</v>
      </c>
      <c r="E22" s="40">
        <v>12939.8</v>
      </c>
      <c r="F22" s="41">
        <v>13983.59</v>
      </c>
      <c r="G22" s="44">
        <v>13741.1</v>
      </c>
      <c r="H22" s="36">
        <f t="shared" si="2"/>
        <v>13554.83</v>
      </c>
      <c r="I22" s="36">
        <f t="shared" si="3"/>
        <v>135548.29999999999</v>
      </c>
      <c r="J22" s="21"/>
    </row>
    <row r="23" spans="1:10" ht="40.5" customHeight="1" x14ac:dyDescent="0.25">
      <c r="A23" s="5">
        <v>20</v>
      </c>
      <c r="B23" s="1" t="s">
        <v>64</v>
      </c>
      <c r="C23" s="14" t="s">
        <v>5</v>
      </c>
      <c r="D23" s="14">
        <v>10</v>
      </c>
      <c r="E23" s="40">
        <v>9772.75</v>
      </c>
      <c r="F23" s="41">
        <v>10592.4</v>
      </c>
      <c r="G23" s="44">
        <v>10403.25</v>
      </c>
      <c r="H23" s="36">
        <f t="shared" si="2"/>
        <v>10256.133333333333</v>
      </c>
      <c r="I23" s="36">
        <f t="shared" si="3"/>
        <v>102561.33333333333</v>
      </c>
      <c r="J23" s="21"/>
    </row>
    <row r="24" spans="1:10" ht="40.5" customHeight="1" x14ac:dyDescent="0.25">
      <c r="A24" s="5">
        <v>21</v>
      </c>
      <c r="B24" s="1" t="s">
        <v>65</v>
      </c>
      <c r="C24" s="14" t="s">
        <v>5</v>
      </c>
      <c r="D24" s="14">
        <v>3</v>
      </c>
      <c r="E24" s="40">
        <v>6892.03</v>
      </c>
      <c r="F24" s="41">
        <v>7470.07</v>
      </c>
      <c r="G24" s="44">
        <v>7336.68</v>
      </c>
      <c r="H24" s="36">
        <f t="shared" si="2"/>
        <v>7232.9266666666663</v>
      </c>
      <c r="I24" s="36">
        <f t="shared" si="3"/>
        <v>21698.78</v>
      </c>
      <c r="J24" s="21"/>
    </row>
    <row r="25" spans="1:10" ht="42" customHeight="1" x14ac:dyDescent="0.25">
      <c r="A25" s="5">
        <v>22</v>
      </c>
      <c r="B25" s="1" t="s">
        <v>32</v>
      </c>
      <c r="C25" s="28" t="s">
        <v>31</v>
      </c>
      <c r="D25" s="29">
        <v>10</v>
      </c>
      <c r="E25" s="40">
        <v>1613.85</v>
      </c>
      <c r="F25" s="41">
        <v>1690.7</v>
      </c>
      <c r="G25" s="44">
        <v>1644.59</v>
      </c>
      <c r="H25" s="36">
        <f t="shared" si="2"/>
        <v>1649.7133333333334</v>
      </c>
      <c r="I25" s="36">
        <f t="shared" si="3"/>
        <v>16497.133333333335</v>
      </c>
      <c r="J25" s="21"/>
    </row>
    <row r="26" spans="1:10" ht="42" customHeight="1" x14ac:dyDescent="0.25">
      <c r="A26" s="5">
        <v>23</v>
      </c>
      <c r="B26" s="1" t="s">
        <v>33</v>
      </c>
      <c r="C26" s="28" t="s">
        <v>31</v>
      </c>
      <c r="D26" s="29">
        <v>24</v>
      </c>
      <c r="E26" s="40">
        <v>888.3</v>
      </c>
      <c r="F26" s="41">
        <v>930.6</v>
      </c>
      <c r="G26" s="44">
        <v>905.22</v>
      </c>
      <c r="H26" s="36">
        <f t="shared" si="2"/>
        <v>908.04</v>
      </c>
      <c r="I26" s="36">
        <f t="shared" si="3"/>
        <v>21792.959999999999</v>
      </c>
      <c r="J26" s="21"/>
    </row>
    <row r="27" spans="1:10" ht="42" customHeight="1" x14ac:dyDescent="0.25">
      <c r="A27" s="5">
        <v>24</v>
      </c>
      <c r="B27" s="1" t="s">
        <v>35</v>
      </c>
      <c r="C27" s="28" t="s">
        <v>31</v>
      </c>
      <c r="D27" s="29">
        <v>24</v>
      </c>
      <c r="E27" s="40">
        <v>703.5</v>
      </c>
      <c r="F27" s="41">
        <v>737</v>
      </c>
      <c r="G27" s="44">
        <v>716.9</v>
      </c>
      <c r="H27" s="36">
        <f t="shared" si="2"/>
        <v>719.13333333333333</v>
      </c>
      <c r="I27" s="36">
        <f t="shared" si="3"/>
        <v>17259.2</v>
      </c>
      <c r="J27" s="21"/>
    </row>
    <row r="28" spans="1:10" ht="42" customHeight="1" x14ac:dyDescent="0.25">
      <c r="A28" s="5">
        <v>25</v>
      </c>
      <c r="B28" s="1" t="s">
        <v>37</v>
      </c>
      <c r="C28" s="28" t="s">
        <v>31</v>
      </c>
      <c r="D28" s="29">
        <v>8</v>
      </c>
      <c r="E28" s="40">
        <v>2574.1799999999998</v>
      </c>
      <c r="F28" s="41">
        <v>2696.76</v>
      </c>
      <c r="G28" s="44">
        <v>2623.21</v>
      </c>
      <c r="H28" s="36">
        <f t="shared" si="2"/>
        <v>2631.3833333333337</v>
      </c>
      <c r="I28" s="36">
        <f t="shared" si="3"/>
        <v>21051.066666666669</v>
      </c>
      <c r="J28" s="21"/>
    </row>
    <row r="29" spans="1:10" ht="42" customHeight="1" x14ac:dyDescent="0.25">
      <c r="A29" s="5">
        <v>26</v>
      </c>
      <c r="B29" s="1" t="s">
        <v>36</v>
      </c>
      <c r="C29" s="28" t="s">
        <v>31</v>
      </c>
      <c r="D29" s="14">
        <v>8</v>
      </c>
      <c r="E29" s="40">
        <v>3072.09</v>
      </c>
      <c r="F29" s="41">
        <v>3218.38</v>
      </c>
      <c r="G29" s="44">
        <v>3130.61</v>
      </c>
      <c r="H29" s="36">
        <f t="shared" si="2"/>
        <v>3140.36</v>
      </c>
      <c r="I29" s="36">
        <f t="shared" si="3"/>
        <v>25122.880000000001</v>
      </c>
      <c r="J29" s="21"/>
    </row>
    <row r="30" spans="1:10" ht="38.25" customHeight="1" x14ac:dyDescent="0.25">
      <c r="A30" s="5">
        <v>27</v>
      </c>
      <c r="B30" s="31" t="s">
        <v>47</v>
      </c>
      <c r="C30" s="28" t="s">
        <v>5</v>
      </c>
      <c r="D30" s="14">
        <v>30</v>
      </c>
      <c r="E30" s="40">
        <v>327.64</v>
      </c>
      <c r="F30" s="41">
        <v>343.55</v>
      </c>
      <c r="G30" s="44">
        <v>334.01</v>
      </c>
      <c r="H30" s="36">
        <f t="shared" si="2"/>
        <v>335.06666666666666</v>
      </c>
      <c r="I30" s="36">
        <f t="shared" si="3"/>
        <v>10052</v>
      </c>
      <c r="J30" s="21"/>
    </row>
    <row r="31" spans="1:10" ht="38.25" customHeight="1" x14ac:dyDescent="0.25">
      <c r="A31" s="5">
        <v>28</v>
      </c>
      <c r="B31" s="1" t="s">
        <v>59</v>
      </c>
      <c r="C31" s="28" t="s">
        <v>5</v>
      </c>
      <c r="D31" s="14">
        <v>4</v>
      </c>
      <c r="E31" s="40">
        <v>22000</v>
      </c>
      <c r="F31" s="41">
        <v>23300</v>
      </c>
      <c r="G31" s="44">
        <v>23000</v>
      </c>
      <c r="H31" s="36">
        <f t="shared" si="2"/>
        <v>22766.666666666668</v>
      </c>
      <c r="I31" s="36">
        <f t="shared" si="3"/>
        <v>91066.666666666672</v>
      </c>
      <c r="J31" s="21"/>
    </row>
    <row r="32" spans="1:10" ht="57.75" customHeight="1" x14ac:dyDescent="0.25">
      <c r="A32" s="5">
        <v>29</v>
      </c>
      <c r="B32" s="30" t="s">
        <v>60</v>
      </c>
      <c r="C32" s="14" t="s">
        <v>5</v>
      </c>
      <c r="D32" s="14">
        <v>16</v>
      </c>
      <c r="E32" s="40">
        <v>2676.97</v>
      </c>
      <c r="F32" s="41">
        <v>2806.92</v>
      </c>
      <c r="G32" s="44">
        <v>2758.95</v>
      </c>
      <c r="H32" s="36">
        <f t="shared" si="2"/>
        <v>2747.6133333333332</v>
      </c>
      <c r="I32" s="36">
        <f t="shared" si="3"/>
        <v>43961.813333333332</v>
      </c>
      <c r="J32" s="21"/>
    </row>
    <row r="33" spans="1:10" ht="57.75" customHeight="1" x14ac:dyDescent="0.25">
      <c r="A33" s="5">
        <v>30</v>
      </c>
      <c r="B33" s="30" t="s">
        <v>13</v>
      </c>
      <c r="C33" s="14" t="s">
        <v>5</v>
      </c>
      <c r="D33" s="14">
        <v>12</v>
      </c>
      <c r="E33" s="40">
        <v>7242.96</v>
      </c>
      <c r="F33" s="41">
        <v>7594.56</v>
      </c>
      <c r="G33" s="44">
        <v>7383.6</v>
      </c>
      <c r="H33" s="36">
        <f t="shared" si="2"/>
        <v>7407.0400000000009</v>
      </c>
      <c r="I33" s="36">
        <f t="shared" si="3"/>
        <v>88884.48000000001</v>
      </c>
      <c r="J33" s="21"/>
    </row>
    <row r="34" spans="1:10" ht="57.75" customHeight="1" x14ac:dyDescent="0.25">
      <c r="A34" s="5">
        <v>31</v>
      </c>
      <c r="B34" s="30" t="s">
        <v>16</v>
      </c>
      <c r="C34" s="14" t="s">
        <v>5</v>
      </c>
      <c r="D34" s="14">
        <v>12</v>
      </c>
      <c r="E34" s="40">
        <v>15422.19</v>
      </c>
      <c r="F34" s="41">
        <v>16170.84</v>
      </c>
      <c r="G34" s="44">
        <v>15721.65</v>
      </c>
      <c r="H34" s="36">
        <f t="shared" si="2"/>
        <v>15771.56</v>
      </c>
      <c r="I34" s="36">
        <f t="shared" si="3"/>
        <v>189258.72</v>
      </c>
      <c r="J34" s="21"/>
    </row>
    <row r="35" spans="1:10" ht="57.75" customHeight="1" x14ac:dyDescent="0.25">
      <c r="A35" s="5">
        <v>32</v>
      </c>
      <c r="B35" s="30" t="s">
        <v>56</v>
      </c>
      <c r="C35" s="14" t="s">
        <v>5</v>
      </c>
      <c r="D35" s="14">
        <v>15</v>
      </c>
      <c r="E35" s="40">
        <v>28411.52</v>
      </c>
      <c r="F35" s="41">
        <v>29790.720000000001</v>
      </c>
      <c r="G35" s="44">
        <v>28963.200000000001</v>
      </c>
      <c r="H35" s="36">
        <f t="shared" si="2"/>
        <v>29055.146666666667</v>
      </c>
      <c r="I35" s="36">
        <f t="shared" si="3"/>
        <v>435827.20000000001</v>
      </c>
      <c r="J35" s="21"/>
    </row>
    <row r="36" spans="1:10" ht="40.5" customHeight="1" x14ac:dyDescent="0.25">
      <c r="A36" s="5">
        <v>33</v>
      </c>
      <c r="B36" s="30" t="s">
        <v>95</v>
      </c>
      <c r="C36" s="14" t="s">
        <v>5</v>
      </c>
      <c r="D36" s="14">
        <v>3</v>
      </c>
      <c r="E36" s="34">
        <v>265960</v>
      </c>
      <c r="F36" s="34">
        <v>308677.5</v>
      </c>
      <c r="G36" s="35">
        <v>302625</v>
      </c>
      <c r="H36" s="36">
        <f t="shared" ref="H36" si="4">(E36+F36+G36)/3</f>
        <v>292420.83333333331</v>
      </c>
      <c r="I36" s="36">
        <f t="shared" ref="I36" si="5">H36*D36</f>
        <v>877262.5</v>
      </c>
      <c r="J36" s="36"/>
    </row>
    <row r="37" spans="1:10" ht="30" customHeight="1" x14ac:dyDescent="0.25">
      <c r="A37" s="76" t="s">
        <v>10</v>
      </c>
      <c r="B37" s="76"/>
      <c r="C37" s="76"/>
      <c r="D37" s="76"/>
      <c r="E37" s="76"/>
      <c r="F37" s="2"/>
      <c r="G37" s="1"/>
      <c r="H37" s="21"/>
      <c r="I37" s="37">
        <f>SUM(I4:I36)</f>
        <v>4978688.626666666</v>
      </c>
      <c r="J37" s="21"/>
    </row>
    <row r="38" spans="1:10" ht="30.75" customHeight="1" x14ac:dyDescent="0.25">
      <c r="A38" s="72" t="s">
        <v>67</v>
      </c>
      <c r="B38" s="73"/>
      <c r="C38" s="73"/>
      <c r="D38" s="73"/>
      <c r="E38" s="73"/>
      <c r="F38" s="73"/>
      <c r="G38" s="73"/>
      <c r="H38" s="73"/>
      <c r="I38" s="73"/>
      <c r="J38" s="74"/>
    </row>
    <row r="39" spans="1:10" ht="57" customHeight="1" x14ac:dyDescent="0.25">
      <c r="A39" s="14">
        <v>1</v>
      </c>
      <c r="B39" s="30" t="s">
        <v>17</v>
      </c>
      <c r="C39" s="14" t="s">
        <v>5</v>
      </c>
      <c r="D39" s="14">
        <v>95</v>
      </c>
      <c r="E39" s="40">
        <v>2364.88</v>
      </c>
      <c r="F39" s="41">
        <v>4132.8</v>
      </c>
      <c r="G39" s="44">
        <v>2410.8000000000002</v>
      </c>
      <c r="H39" s="36">
        <f t="shared" ref="H39:H65" si="6">(E39+F39+G39)/3</f>
        <v>2969.4933333333333</v>
      </c>
      <c r="I39" s="36">
        <f t="shared" ref="I39:I65" si="7">H39*D39</f>
        <v>282101.86666666664</v>
      </c>
      <c r="J39" s="21"/>
    </row>
    <row r="40" spans="1:10" ht="46.5" customHeight="1" x14ac:dyDescent="0.25">
      <c r="A40" s="14">
        <v>2</v>
      </c>
      <c r="B40" s="39" t="s">
        <v>104</v>
      </c>
      <c r="C40" s="14" t="s">
        <v>5</v>
      </c>
      <c r="D40" s="14">
        <v>100</v>
      </c>
      <c r="E40" s="40">
        <v>80.400000000000006</v>
      </c>
      <c r="F40" s="41">
        <v>89.11</v>
      </c>
      <c r="G40" s="44">
        <v>87.1</v>
      </c>
      <c r="H40" s="36">
        <f t="shared" ref="H40:H42" si="8">(E40+F40+G40)/3</f>
        <v>85.536666666666676</v>
      </c>
      <c r="I40" s="36">
        <f t="shared" ref="I40:I42" si="9">H40*D40</f>
        <v>8553.6666666666679</v>
      </c>
      <c r="J40" s="21"/>
    </row>
    <row r="41" spans="1:10" ht="46.5" customHeight="1" x14ac:dyDescent="0.25">
      <c r="A41" s="14">
        <v>3</v>
      </c>
      <c r="B41" s="39" t="s">
        <v>105</v>
      </c>
      <c r="C41" s="14" t="s">
        <v>5</v>
      </c>
      <c r="D41" s="14">
        <v>100</v>
      </c>
      <c r="E41" s="40">
        <v>79.2</v>
      </c>
      <c r="F41" s="41">
        <v>87.78</v>
      </c>
      <c r="G41" s="44">
        <v>85.8</v>
      </c>
      <c r="H41" s="36">
        <f t="shared" si="8"/>
        <v>84.26</v>
      </c>
      <c r="I41" s="36">
        <f t="shared" si="9"/>
        <v>8426</v>
      </c>
      <c r="J41" s="21"/>
    </row>
    <row r="42" spans="1:10" ht="39.75" customHeight="1" x14ac:dyDescent="0.25">
      <c r="A42" s="14">
        <v>4</v>
      </c>
      <c r="B42" s="26" t="s">
        <v>39</v>
      </c>
      <c r="C42" s="14" t="s">
        <v>5</v>
      </c>
      <c r="D42" s="14">
        <v>100</v>
      </c>
      <c r="E42" s="40">
        <v>162</v>
      </c>
      <c r="F42" s="41">
        <v>179.55</v>
      </c>
      <c r="G42" s="44">
        <v>175.5</v>
      </c>
      <c r="H42" s="36">
        <f t="shared" si="8"/>
        <v>172.35</v>
      </c>
      <c r="I42" s="36">
        <f t="shared" si="9"/>
        <v>17235</v>
      </c>
      <c r="J42" s="21"/>
    </row>
    <row r="43" spans="1:10" ht="39.75" customHeight="1" x14ac:dyDescent="0.25">
      <c r="A43" s="14">
        <v>5</v>
      </c>
      <c r="B43" s="27" t="s">
        <v>40</v>
      </c>
      <c r="C43" s="14" t="s">
        <v>54</v>
      </c>
      <c r="D43" s="14">
        <v>10</v>
      </c>
      <c r="E43" s="40">
        <v>276</v>
      </c>
      <c r="F43" s="41">
        <v>305.89999999999998</v>
      </c>
      <c r="G43" s="44">
        <v>299</v>
      </c>
      <c r="H43" s="36">
        <f t="shared" si="6"/>
        <v>293.63333333333333</v>
      </c>
      <c r="I43" s="36">
        <f t="shared" si="7"/>
        <v>2936.333333333333</v>
      </c>
      <c r="J43" s="21"/>
    </row>
    <row r="44" spans="1:10" ht="39.75" customHeight="1" x14ac:dyDescent="0.25">
      <c r="A44" s="14">
        <v>6</v>
      </c>
      <c r="B44" s="27" t="s">
        <v>41</v>
      </c>
      <c r="C44" s="14" t="s">
        <v>54</v>
      </c>
      <c r="D44" s="14">
        <v>30</v>
      </c>
      <c r="E44" s="40">
        <v>341.84</v>
      </c>
      <c r="F44" s="41">
        <v>376.02</v>
      </c>
      <c r="G44" s="44">
        <v>368.13</v>
      </c>
      <c r="H44" s="36">
        <f t="shared" si="6"/>
        <v>361.99666666666661</v>
      </c>
      <c r="I44" s="36">
        <f t="shared" si="7"/>
        <v>10859.899999999998</v>
      </c>
      <c r="J44" s="21"/>
    </row>
    <row r="45" spans="1:10" ht="39.75" customHeight="1" x14ac:dyDescent="0.25">
      <c r="A45" s="14">
        <v>7</v>
      </c>
      <c r="B45" s="26" t="s">
        <v>42</v>
      </c>
      <c r="C45" s="14" t="s">
        <v>5</v>
      </c>
      <c r="D45" s="14">
        <v>68</v>
      </c>
      <c r="E45" s="40">
        <v>852</v>
      </c>
      <c r="F45" s="41">
        <v>944.3</v>
      </c>
      <c r="G45" s="44">
        <v>923</v>
      </c>
      <c r="H45" s="36">
        <f t="shared" si="6"/>
        <v>906.43333333333339</v>
      </c>
      <c r="I45" s="36">
        <f t="shared" si="7"/>
        <v>61637.466666666674</v>
      </c>
      <c r="J45" s="21"/>
    </row>
    <row r="46" spans="1:10" ht="39.75" customHeight="1" x14ac:dyDescent="0.25">
      <c r="A46" s="14">
        <v>8</v>
      </c>
      <c r="B46" s="27" t="s">
        <v>43</v>
      </c>
      <c r="C46" s="14" t="s">
        <v>5</v>
      </c>
      <c r="D46" s="24">
        <v>38</v>
      </c>
      <c r="E46" s="40">
        <v>1716.31</v>
      </c>
      <c r="F46" s="41">
        <v>1887.94</v>
      </c>
      <c r="G46" s="44">
        <v>1848.34</v>
      </c>
      <c r="H46" s="36">
        <f t="shared" si="6"/>
        <v>1817.53</v>
      </c>
      <c r="I46" s="36">
        <f t="shared" si="7"/>
        <v>69066.14</v>
      </c>
      <c r="J46" s="21"/>
    </row>
    <row r="47" spans="1:10" ht="39.75" customHeight="1" x14ac:dyDescent="0.25">
      <c r="A47" s="14">
        <v>9</v>
      </c>
      <c r="B47" s="27" t="s">
        <v>44</v>
      </c>
      <c r="C47" s="14" t="s">
        <v>5</v>
      </c>
      <c r="D47" s="24">
        <v>8</v>
      </c>
      <c r="E47" s="40">
        <v>3406</v>
      </c>
      <c r="F47" s="41">
        <v>3746.6</v>
      </c>
      <c r="G47" s="44">
        <v>3668</v>
      </c>
      <c r="H47" s="36">
        <f t="shared" si="6"/>
        <v>3606.8666666666668</v>
      </c>
      <c r="I47" s="36">
        <f t="shared" si="7"/>
        <v>28854.933333333334</v>
      </c>
      <c r="J47" s="21"/>
    </row>
    <row r="48" spans="1:10" ht="56.25" customHeight="1" x14ac:dyDescent="0.25">
      <c r="A48" s="14">
        <v>10</v>
      </c>
      <c r="B48" s="27" t="s">
        <v>68</v>
      </c>
      <c r="C48" s="14" t="s">
        <v>5</v>
      </c>
      <c r="D48" s="24">
        <v>26</v>
      </c>
      <c r="E48" s="40">
        <v>2676.97</v>
      </c>
      <c r="F48" s="41">
        <v>2806.92</v>
      </c>
      <c r="G48" s="44">
        <v>2728.95</v>
      </c>
      <c r="H48" s="36">
        <f t="shared" si="6"/>
        <v>2737.6133333333332</v>
      </c>
      <c r="I48" s="36">
        <f t="shared" si="7"/>
        <v>71177.94666666667</v>
      </c>
      <c r="J48" s="21"/>
    </row>
    <row r="49" spans="1:10" ht="55.5" customHeight="1" x14ac:dyDescent="0.25">
      <c r="A49" s="14">
        <v>11</v>
      </c>
      <c r="B49" s="27" t="s">
        <v>69</v>
      </c>
      <c r="C49" s="14" t="s">
        <v>5</v>
      </c>
      <c r="D49" s="24">
        <v>26</v>
      </c>
      <c r="E49" s="40">
        <v>3175.49</v>
      </c>
      <c r="F49" s="41">
        <v>3329.64</v>
      </c>
      <c r="G49" s="44">
        <v>3237.15</v>
      </c>
      <c r="H49" s="36">
        <f t="shared" si="6"/>
        <v>3247.4266666666663</v>
      </c>
      <c r="I49" s="36">
        <f t="shared" si="7"/>
        <v>84433.093333333323</v>
      </c>
      <c r="J49" s="21"/>
    </row>
    <row r="50" spans="1:10" ht="55.5" customHeight="1" x14ac:dyDescent="0.25">
      <c r="A50" s="14">
        <v>12</v>
      </c>
      <c r="B50" s="30" t="s">
        <v>18</v>
      </c>
      <c r="C50" s="14" t="s">
        <v>5</v>
      </c>
      <c r="D50" s="24">
        <v>72</v>
      </c>
      <c r="E50" s="40">
        <v>4058.74</v>
      </c>
      <c r="F50" s="41">
        <v>4255.76</v>
      </c>
      <c r="G50" s="44">
        <v>4137.55</v>
      </c>
      <c r="H50" s="36">
        <f t="shared" si="6"/>
        <v>4150.6833333333334</v>
      </c>
      <c r="I50" s="36">
        <f t="shared" si="7"/>
        <v>298849.2</v>
      </c>
      <c r="J50" s="21"/>
    </row>
    <row r="51" spans="1:10" ht="55.5" customHeight="1" x14ac:dyDescent="0.25">
      <c r="A51" s="14">
        <v>13</v>
      </c>
      <c r="B51" s="30" t="s">
        <v>13</v>
      </c>
      <c r="C51" s="14" t="s">
        <v>5</v>
      </c>
      <c r="D51" s="24">
        <v>38</v>
      </c>
      <c r="E51" s="40">
        <v>7242.96</v>
      </c>
      <c r="F51" s="41">
        <v>7594.56</v>
      </c>
      <c r="G51" s="44">
        <v>7383.6</v>
      </c>
      <c r="H51" s="36">
        <f t="shared" si="6"/>
        <v>7407.0400000000009</v>
      </c>
      <c r="I51" s="36">
        <f t="shared" si="7"/>
        <v>281467.52000000002</v>
      </c>
      <c r="J51" s="21"/>
    </row>
    <row r="52" spans="1:10" ht="55.5" customHeight="1" x14ac:dyDescent="0.25">
      <c r="A52" s="14">
        <v>14</v>
      </c>
      <c r="B52" s="30" t="s">
        <v>16</v>
      </c>
      <c r="C52" s="14" t="s">
        <v>5</v>
      </c>
      <c r="D52" s="24">
        <v>32</v>
      </c>
      <c r="E52" s="40">
        <v>15422.19</v>
      </c>
      <c r="F52" s="41">
        <v>16170.84</v>
      </c>
      <c r="G52" s="44">
        <v>15721.65</v>
      </c>
      <c r="H52" s="36">
        <f t="shared" si="6"/>
        <v>15771.56</v>
      </c>
      <c r="I52" s="36">
        <f t="shared" si="7"/>
        <v>504689.91999999998</v>
      </c>
      <c r="J52" s="21"/>
    </row>
    <row r="53" spans="1:10" ht="55.5" customHeight="1" x14ac:dyDescent="0.25">
      <c r="A53" s="14">
        <v>15</v>
      </c>
      <c r="B53" s="30" t="s">
        <v>56</v>
      </c>
      <c r="C53" s="14" t="s">
        <v>5</v>
      </c>
      <c r="D53" s="24">
        <v>8</v>
      </c>
      <c r="E53" s="40">
        <v>28411.52</v>
      </c>
      <c r="F53" s="41">
        <v>29790.720000000001</v>
      </c>
      <c r="G53" s="44">
        <v>28963.200000000001</v>
      </c>
      <c r="H53" s="36">
        <f t="shared" si="6"/>
        <v>29055.146666666667</v>
      </c>
      <c r="I53" s="36">
        <f t="shared" si="7"/>
        <v>232441.17333333334</v>
      </c>
      <c r="J53" s="21"/>
    </row>
    <row r="54" spans="1:10" ht="55.5" customHeight="1" x14ac:dyDescent="0.25">
      <c r="A54" s="14">
        <v>16</v>
      </c>
      <c r="B54" s="30" t="s">
        <v>72</v>
      </c>
      <c r="C54" s="14" t="s">
        <v>5</v>
      </c>
      <c r="D54" s="24">
        <v>4</v>
      </c>
      <c r="E54" s="40">
        <v>56019.64</v>
      </c>
      <c r="F54" s="41">
        <v>58739.040000000001</v>
      </c>
      <c r="G54" s="44">
        <v>57107.4</v>
      </c>
      <c r="H54" s="36">
        <f t="shared" si="6"/>
        <v>57288.693333333329</v>
      </c>
      <c r="I54" s="36">
        <f t="shared" si="7"/>
        <v>229154.77333333332</v>
      </c>
      <c r="J54" s="21"/>
    </row>
    <row r="55" spans="1:10" ht="55.5" customHeight="1" x14ac:dyDescent="0.25">
      <c r="A55" s="14">
        <v>17</v>
      </c>
      <c r="B55" s="30" t="s">
        <v>71</v>
      </c>
      <c r="C55" s="14" t="s">
        <v>5</v>
      </c>
      <c r="D55" s="24">
        <v>4</v>
      </c>
      <c r="E55" s="40">
        <v>189463.35</v>
      </c>
      <c r="F55" s="41">
        <v>198660.6</v>
      </c>
      <c r="G55" s="44">
        <v>193142.25</v>
      </c>
      <c r="H55" s="36">
        <f t="shared" si="6"/>
        <v>193755.4</v>
      </c>
      <c r="I55" s="36">
        <f t="shared" si="7"/>
        <v>775021.6</v>
      </c>
      <c r="J55" s="21"/>
    </row>
    <row r="56" spans="1:10" ht="55.5" customHeight="1" x14ac:dyDescent="0.25">
      <c r="A56" s="14">
        <v>18</v>
      </c>
      <c r="B56" s="30" t="s">
        <v>70</v>
      </c>
      <c r="C56" s="14" t="s">
        <v>5</v>
      </c>
      <c r="D56" s="24">
        <v>2</v>
      </c>
      <c r="E56" s="40">
        <v>320094.13</v>
      </c>
      <c r="F56" s="41">
        <v>335632.68</v>
      </c>
      <c r="G56" s="44">
        <v>326309.55</v>
      </c>
      <c r="H56" s="36">
        <f t="shared" si="6"/>
        <v>327345.45333333337</v>
      </c>
      <c r="I56" s="36">
        <f t="shared" si="7"/>
        <v>654690.90666666673</v>
      </c>
      <c r="J56" s="21"/>
    </row>
    <row r="57" spans="1:10" ht="55.5" customHeight="1" x14ac:dyDescent="0.25">
      <c r="A57" s="14">
        <v>19</v>
      </c>
      <c r="B57" s="1" t="s">
        <v>75</v>
      </c>
      <c r="C57" s="14" t="s">
        <v>5</v>
      </c>
      <c r="D57" s="24">
        <v>4</v>
      </c>
      <c r="E57" s="40">
        <v>3613.68</v>
      </c>
      <c r="F57" s="41">
        <v>3785.76</v>
      </c>
      <c r="G57" s="44">
        <v>3682.51</v>
      </c>
      <c r="H57" s="36">
        <f t="shared" si="6"/>
        <v>3693.9833333333336</v>
      </c>
      <c r="I57" s="36">
        <f t="shared" si="7"/>
        <v>14775.933333333334</v>
      </c>
      <c r="J57" s="21"/>
    </row>
    <row r="58" spans="1:10" ht="55.5" customHeight="1" x14ac:dyDescent="0.25">
      <c r="A58" s="14">
        <v>20</v>
      </c>
      <c r="B58" s="1" t="s">
        <v>74</v>
      </c>
      <c r="C58" s="14" t="s">
        <v>5</v>
      </c>
      <c r="D58" s="24">
        <v>8</v>
      </c>
      <c r="E58" s="40">
        <v>3257.31</v>
      </c>
      <c r="F58" s="41">
        <v>3412.42</v>
      </c>
      <c r="G58" s="44">
        <v>3319.35</v>
      </c>
      <c r="H58" s="36">
        <f t="shared" si="6"/>
        <v>3329.6933333333332</v>
      </c>
      <c r="I58" s="36">
        <f t="shared" si="7"/>
        <v>26637.546666666665</v>
      </c>
      <c r="J58" s="21"/>
    </row>
    <row r="59" spans="1:10" ht="55.5" customHeight="1" x14ac:dyDescent="0.25">
      <c r="A59" s="14">
        <v>21</v>
      </c>
      <c r="B59" s="1" t="s">
        <v>73</v>
      </c>
      <c r="C59" s="14" t="s">
        <v>5</v>
      </c>
      <c r="D59" s="24">
        <v>8</v>
      </c>
      <c r="E59" s="40">
        <v>2741.03</v>
      </c>
      <c r="F59" s="41">
        <v>2871.55</v>
      </c>
      <c r="G59" s="44">
        <v>2793.24</v>
      </c>
      <c r="H59" s="36">
        <f t="shared" si="6"/>
        <v>2801.94</v>
      </c>
      <c r="I59" s="36">
        <f t="shared" si="7"/>
        <v>22415.52</v>
      </c>
      <c r="J59" s="21"/>
    </row>
    <row r="60" spans="1:10" ht="55.5" customHeight="1" x14ac:dyDescent="0.25">
      <c r="A60" s="14">
        <v>22</v>
      </c>
      <c r="B60" s="1" t="s">
        <v>32</v>
      </c>
      <c r="C60" s="14" t="s">
        <v>5</v>
      </c>
      <c r="D60" s="24">
        <v>6</v>
      </c>
      <c r="E60" s="40">
        <v>1613.85</v>
      </c>
      <c r="F60" s="41">
        <v>1690.7</v>
      </c>
      <c r="G60" s="44">
        <v>1644.59</v>
      </c>
      <c r="H60" s="36">
        <f t="shared" si="6"/>
        <v>1649.7133333333334</v>
      </c>
      <c r="I60" s="36">
        <f t="shared" si="7"/>
        <v>9898.2800000000007</v>
      </c>
      <c r="J60" s="21"/>
    </row>
    <row r="61" spans="1:10" ht="55.5" customHeight="1" x14ac:dyDescent="0.25">
      <c r="A61" s="14">
        <v>23</v>
      </c>
      <c r="B61" s="1" t="s">
        <v>33</v>
      </c>
      <c r="C61" s="14" t="s">
        <v>5</v>
      </c>
      <c r="D61" s="24">
        <v>25</v>
      </c>
      <c r="E61" s="40">
        <v>888.3</v>
      </c>
      <c r="F61" s="41">
        <v>930.6</v>
      </c>
      <c r="G61" s="44">
        <v>905.22</v>
      </c>
      <c r="H61" s="36">
        <f t="shared" si="6"/>
        <v>908.04</v>
      </c>
      <c r="I61" s="36">
        <f t="shared" si="7"/>
        <v>22701</v>
      </c>
      <c r="J61" s="21"/>
    </row>
    <row r="62" spans="1:10" ht="55.5" customHeight="1" x14ac:dyDescent="0.25">
      <c r="A62" s="14">
        <v>24</v>
      </c>
      <c r="B62" s="1" t="s">
        <v>35</v>
      </c>
      <c r="C62" s="14" t="s">
        <v>5</v>
      </c>
      <c r="D62" s="24">
        <v>4</v>
      </c>
      <c r="E62" s="40">
        <v>703.5</v>
      </c>
      <c r="F62" s="41">
        <v>737</v>
      </c>
      <c r="G62" s="44">
        <v>716.9</v>
      </c>
      <c r="H62" s="36">
        <f t="shared" si="6"/>
        <v>719.13333333333333</v>
      </c>
      <c r="I62" s="36">
        <f t="shared" si="7"/>
        <v>2876.5333333333333</v>
      </c>
      <c r="J62" s="21"/>
    </row>
    <row r="63" spans="1:10" ht="55.5" customHeight="1" x14ac:dyDescent="0.25">
      <c r="A63" s="14">
        <v>25</v>
      </c>
      <c r="B63" s="1" t="s">
        <v>53</v>
      </c>
      <c r="C63" s="14" t="s">
        <v>5</v>
      </c>
      <c r="D63" s="24">
        <v>16</v>
      </c>
      <c r="E63" s="40">
        <v>465.15</v>
      </c>
      <c r="F63" s="41">
        <v>487.3</v>
      </c>
      <c r="G63" s="44">
        <v>474.01</v>
      </c>
      <c r="H63" s="36">
        <f t="shared" si="6"/>
        <v>475.48666666666668</v>
      </c>
      <c r="I63" s="36">
        <f t="shared" si="7"/>
        <v>7607.7866666666669</v>
      </c>
      <c r="J63" s="21"/>
    </row>
    <row r="64" spans="1:10" ht="55.5" customHeight="1" x14ac:dyDescent="0.25">
      <c r="A64" s="14">
        <v>26</v>
      </c>
      <c r="B64" s="1" t="s">
        <v>89</v>
      </c>
      <c r="C64" s="14" t="s">
        <v>5</v>
      </c>
      <c r="D64" s="24">
        <v>12</v>
      </c>
      <c r="E64" s="40">
        <v>352.8</v>
      </c>
      <c r="F64" s="41">
        <v>369.6</v>
      </c>
      <c r="G64" s="44">
        <v>359.52</v>
      </c>
      <c r="H64" s="36">
        <f t="shared" si="6"/>
        <v>360.64000000000004</v>
      </c>
      <c r="I64" s="36">
        <f t="shared" si="7"/>
        <v>4327.68</v>
      </c>
      <c r="J64" s="21"/>
    </row>
    <row r="65" spans="1:10" ht="42" customHeight="1" x14ac:dyDescent="0.25">
      <c r="A65" s="14">
        <v>27</v>
      </c>
      <c r="B65" s="31" t="s">
        <v>47</v>
      </c>
      <c r="C65" s="14" t="s">
        <v>5</v>
      </c>
      <c r="D65" s="24">
        <v>100</v>
      </c>
      <c r="E65" s="40">
        <v>327.64</v>
      </c>
      <c r="F65" s="41">
        <v>343.55</v>
      </c>
      <c r="G65" s="44">
        <v>334.01</v>
      </c>
      <c r="H65" s="36">
        <f t="shared" si="6"/>
        <v>335.06666666666666</v>
      </c>
      <c r="I65" s="36">
        <f t="shared" si="7"/>
        <v>33506.666666666664</v>
      </c>
      <c r="J65" s="21"/>
    </row>
    <row r="66" spans="1:10" ht="34.5" customHeight="1" x14ac:dyDescent="0.25">
      <c r="A66" s="58" t="s">
        <v>45</v>
      </c>
      <c r="B66" s="58"/>
      <c r="C66" s="58"/>
      <c r="D66" s="58"/>
      <c r="E66" s="7"/>
      <c r="F66" s="19"/>
      <c r="G66" s="1"/>
      <c r="H66" s="21"/>
      <c r="I66" s="48">
        <f>SUM(I39:I65)</f>
        <v>3766344.3866666663</v>
      </c>
      <c r="J66" s="21"/>
    </row>
    <row r="67" spans="1:10" ht="27" customHeight="1" x14ac:dyDescent="0.25">
      <c r="A67" s="69" t="s">
        <v>21</v>
      </c>
      <c r="B67" s="70"/>
      <c r="C67" s="70"/>
      <c r="D67" s="70"/>
      <c r="E67" s="70"/>
      <c r="F67" s="70"/>
      <c r="G67" s="70"/>
      <c r="H67" s="70"/>
      <c r="I67" s="70"/>
      <c r="J67" s="71"/>
    </row>
    <row r="68" spans="1:10" ht="60.75" customHeight="1" x14ac:dyDescent="0.25">
      <c r="A68" s="24">
        <v>1</v>
      </c>
      <c r="B68" s="31" t="s">
        <v>96</v>
      </c>
      <c r="C68" s="24" t="s">
        <v>5</v>
      </c>
      <c r="D68" s="24">
        <v>10</v>
      </c>
      <c r="E68" s="45">
        <v>15422.19</v>
      </c>
      <c r="F68" s="46">
        <v>16170.84</v>
      </c>
      <c r="G68" s="47">
        <v>15721.65</v>
      </c>
      <c r="H68" s="36">
        <f t="shared" ref="H68:H74" si="10">(E68+F68+G68)/3</f>
        <v>15771.56</v>
      </c>
      <c r="I68" s="36">
        <f t="shared" ref="I68:I74" si="11">H68*D68</f>
        <v>157715.6</v>
      </c>
      <c r="J68" s="33"/>
    </row>
    <row r="69" spans="1:10" ht="60.75" customHeight="1" x14ac:dyDescent="0.25">
      <c r="A69" s="24">
        <v>2</v>
      </c>
      <c r="B69" s="31" t="s">
        <v>97</v>
      </c>
      <c r="C69" s="24" t="s">
        <v>5</v>
      </c>
      <c r="D69" s="24">
        <v>30</v>
      </c>
      <c r="E69" s="45">
        <v>4058.74</v>
      </c>
      <c r="F69" s="46">
        <v>4255.76</v>
      </c>
      <c r="G69" s="47">
        <v>4137.55</v>
      </c>
      <c r="H69" s="36">
        <f t="shared" si="10"/>
        <v>4150.6833333333334</v>
      </c>
      <c r="I69" s="36">
        <f t="shared" si="11"/>
        <v>124520.5</v>
      </c>
      <c r="J69" s="33"/>
    </row>
    <row r="70" spans="1:10" ht="46.5" customHeight="1" x14ac:dyDescent="0.25">
      <c r="A70" s="24">
        <v>3</v>
      </c>
      <c r="B70" s="31" t="s">
        <v>98</v>
      </c>
      <c r="C70" s="24" t="s">
        <v>5</v>
      </c>
      <c r="D70" s="24">
        <v>40</v>
      </c>
      <c r="E70" s="45">
        <v>2364.88</v>
      </c>
      <c r="F70" s="46">
        <v>2479.6799999999998</v>
      </c>
      <c r="G70" s="47">
        <v>2410.8000000000002</v>
      </c>
      <c r="H70" s="36">
        <f t="shared" si="10"/>
        <v>2418.4533333333334</v>
      </c>
      <c r="I70" s="36">
        <f t="shared" si="11"/>
        <v>96738.133333333331</v>
      </c>
      <c r="J70" s="33"/>
    </row>
    <row r="71" spans="1:10" ht="40.5" customHeight="1" x14ac:dyDescent="0.25">
      <c r="A71" s="24">
        <v>4</v>
      </c>
      <c r="B71" s="31" t="s">
        <v>47</v>
      </c>
      <c r="C71" s="24" t="s">
        <v>5</v>
      </c>
      <c r="D71" s="24">
        <v>30</v>
      </c>
      <c r="E71" s="45">
        <v>327.64</v>
      </c>
      <c r="F71" s="46">
        <v>343.55</v>
      </c>
      <c r="G71" s="47">
        <v>334.01</v>
      </c>
      <c r="H71" s="36">
        <f t="shared" si="10"/>
        <v>335.06666666666666</v>
      </c>
      <c r="I71" s="36">
        <f t="shared" si="11"/>
        <v>10052</v>
      </c>
      <c r="J71" s="33"/>
    </row>
    <row r="72" spans="1:10" ht="40.5" customHeight="1" x14ac:dyDescent="0.25">
      <c r="A72" s="24">
        <v>5</v>
      </c>
      <c r="B72" s="32" t="s">
        <v>83</v>
      </c>
      <c r="C72" s="24" t="s">
        <v>5</v>
      </c>
      <c r="D72" s="24">
        <v>4</v>
      </c>
      <c r="E72" s="45">
        <v>42774.45</v>
      </c>
      <c r="F72" s="46">
        <v>45701.13</v>
      </c>
      <c r="G72" s="47">
        <v>45025.74</v>
      </c>
      <c r="H72" s="36">
        <f t="shared" si="10"/>
        <v>44500.439999999995</v>
      </c>
      <c r="I72" s="36">
        <f t="shared" si="11"/>
        <v>178001.75999999998</v>
      </c>
      <c r="J72" s="33"/>
    </row>
    <row r="73" spans="1:10" ht="45" customHeight="1" x14ac:dyDescent="0.25">
      <c r="A73" s="24">
        <v>6</v>
      </c>
      <c r="B73" s="30" t="s">
        <v>56</v>
      </c>
      <c r="C73" s="14" t="s">
        <v>5</v>
      </c>
      <c r="D73" s="14">
        <v>6</v>
      </c>
      <c r="E73" s="45">
        <v>28411.52</v>
      </c>
      <c r="F73" s="46">
        <v>29790.720000000001</v>
      </c>
      <c r="G73" s="47">
        <v>28963.200000000001</v>
      </c>
      <c r="H73" s="36">
        <f t="shared" si="10"/>
        <v>29055.146666666667</v>
      </c>
      <c r="I73" s="36">
        <f t="shared" si="11"/>
        <v>174330.88</v>
      </c>
      <c r="J73" s="33"/>
    </row>
    <row r="74" spans="1:10" ht="40.5" customHeight="1" x14ac:dyDescent="0.25">
      <c r="A74" s="24">
        <v>7</v>
      </c>
      <c r="B74" s="1" t="s">
        <v>101</v>
      </c>
      <c r="C74" s="24" t="s">
        <v>5</v>
      </c>
      <c r="D74" s="24">
        <v>3</v>
      </c>
      <c r="E74" s="45">
        <v>11550</v>
      </c>
      <c r="F74" s="46">
        <v>12474</v>
      </c>
      <c r="G74" s="47">
        <v>12127.5</v>
      </c>
      <c r="H74" s="36">
        <f t="shared" si="10"/>
        <v>12050.5</v>
      </c>
      <c r="I74" s="36">
        <f t="shared" si="11"/>
        <v>36151.5</v>
      </c>
      <c r="J74" s="33"/>
    </row>
    <row r="75" spans="1:10" ht="35.25" customHeight="1" x14ac:dyDescent="0.25">
      <c r="A75" s="58" t="s">
        <v>22</v>
      </c>
      <c r="B75" s="58"/>
      <c r="C75" s="5"/>
      <c r="D75" s="5"/>
      <c r="E75" s="7"/>
      <c r="F75" s="15"/>
      <c r="G75" s="1"/>
      <c r="H75" s="21"/>
      <c r="I75" s="48">
        <f>SUM(I68:I74)</f>
        <v>777510.37333333329</v>
      </c>
      <c r="J75" s="21"/>
    </row>
    <row r="76" spans="1:10" ht="30.75" customHeight="1" x14ac:dyDescent="0.25">
      <c r="A76" s="62" t="s">
        <v>8</v>
      </c>
      <c r="B76" s="63"/>
      <c r="C76" s="63"/>
      <c r="D76" s="63"/>
      <c r="E76" s="63"/>
      <c r="F76" s="63"/>
      <c r="G76" s="63"/>
      <c r="H76" s="63"/>
      <c r="I76" s="63"/>
      <c r="J76" s="64"/>
    </row>
    <row r="77" spans="1:10" ht="44.25" customHeight="1" x14ac:dyDescent="0.25">
      <c r="A77" s="5">
        <v>1</v>
      </c>
      <c r="B77" s="1" t="s">
        <v>80</v>
      </c>
      <c r="C77" s="5" t="s">
        <v>5</v>
      </c>
      <c r="D77" s="5">
        <v>6</v>
      </c>
      <c r="E77" s="40">
        <v>9772.75</v>
      </c>
      <c r="F77" s="49">
        <v>10592.4</v>
      </c>
      <c r="G77" s="50">
        <v>10403.25</v>
      </c>
      <c r="H77" s="36">
        <f t="shared" ref="H77:H126" si="12">(E77+F77+G77)/3</f>
        <v>10256.133333333333</v>
      </c>
      <c r="I77" s="36">
        <f t="shared" ref="I77:I126" si="13">H77*D77</f>
        <v>61536.800000000003</v>
      </c>
      <c r="J77" s="21"/>
    </row>
    <row r="78" spans="1:10" ht="44.25" customHeight="1" x14ac:dyDescent="0.25">
      <c r="A78" s="24">
        <v>2</v>
      </c>
      <c r="B78" s="32" t="s">
        <v>81</v>
      </c>
      <c r="C78" s="24" t="s">
        <v>5</v>
      </c>
      <c r="D78" s="24">
        <v>4</v>
      </c>
      <c r="E78" s="40">
        <v>12932.8</v>
      </c>
      <c r="F78" s="49">
        <v>13983.59</v>
      </c>
      <c r="G78" s="50">
        <v>13741.1</v>
      </c>
      <c r="H78" s="36">
        <f t="shared" si="12"/>
        <v>13552.496666666666</v>
      </c>
      <c r="I78" s="36">
        <f t="shared" si="13"/>
        <v>54209.986666666664</v>
      </c>
      <c r="J78" s="21"/>
    </row>
    <row r="79" spans="1:10" ht="44.25" customHeight="1" x14ac:dyDescent="0.25">
      <c r="A79" s="24">
        <v>3</v>
      </c>
      <c r="B79" s="1" t="s">
        <v>82</v>
      </c>
      <c r="C79" s="5" t="s">
        <v>5</v>
      </c>
      <c r="D79" s="55">
        <v>4</v>
      </c>
      <c r="E79" s="40">
        <v>24891.4</v>
      </c>
      <c r="F79" s="49">
        <v>26794.86</v>
      </c>
      <c r="G79" s="50">
        <v>26355.599999999999</v>
      </c>
      <c r="H79" s="36">
        <f t="shared" si="12"/>
        <v>26013.953333333335</v>
      </c>
      <c r="I79" s="36">
        <f t="shared" si="13"/>
        <v>104055.81333333334</v>
      </c>
      <c r="J79" s="21"/>
    </row>
    <row r="80" spans="1:10" ht="44.25" customHeight="1" x14ac:dyDescent="0.25">
      <c r="A80" s="5">
        <v>4</v>
      </c>
      <c r="B80" s="32" t="s">
        <v>83</v>
      </c>
      <c r="C80" s="24" t="s">
        <v>5</v>
      </c>
      <c r="D80" s="56">
        <v>2</v>
      </c>
      <c r="E80" s="40">
        <v>42774.45</v>
      </c>
      <c r="F80" s="49">
        <v>45701.13</v>
      </c>
      <c r="G80" s="50">
        <v>45025.74</v>
      </c>
      <c r="H80" s="36">
        <f t="shared" si="12"/>
        <v>44500.439999999995</v>
      </c>
      <c r="I80" s="36">
        <f t="shared" si="13"/>
        <v>89000.87999999999</v>
      </c>
      <c r="J80" s="21"/>
    </row>
    <row r="81" spans="1:10" ht="39" customHeight="1" x14ac:dyDescent="0.25">
      <c r="A81" s="5">
        <v>6</v>
      </c>
      <c r="B81" s="30" t="s">
        <v>17</v>
      </c>
      <c r="C81" s="5" t="s">
        <v>5</v>
      </c>
      <c r="D81" s="5">
        <v>30</v>
      </c>
      <c r="E81" s="40">
        <v>2364.88</v>
      </c>
      <c r="F81" s="49">
        <v>2479.6799999999998</v>
      </c>
      <c r="G81" s="50">
        <v>2410.8000000000002</v>
      </c>
      <c r="H81" s="36">
        <f t="shared" si="12"/>
        <v>2418.4533333333334</v>
      </c>
      <c r="I81" s="36">
        <f t="shared" si="13"/>
        <v>72553.600000000006</v>
      </c>
      <c r="J81" s="21"/>
    </row>
    <row r="82" spans="1:10" ht="39" customHeight="1" x14ac:dyDescent="0.25">
      <c r="A82" s="24">
        <v>7</v>
      </c>
      <c r="B82" s="30" t="s">
        <v>60</v>
      </c>
      <c r="C82" s="5" t="s">
        <v>5</v>
      </c>
      <c r="D82" s="5">
        <v>20</v>
      </c>
      <c r="E82" s="40">
        <v>2676.97</v>
      </c>
      <c r="F82" s="49">
        <v>2806.92</v>
      </c>
      <c r="G82" s="50">
        <v>2728.95</v>
      </c>
      <c r="H82" s="36">
        <f t="shared" si="12"/>
        <v>2737.6133333333332</v>
      </c>
      <c r="I82" s="36">
        <f t="shared" si="13"/>
        <v>54752.266666666663</v>
      </c>
      <c r="J82" s="21"/>
    </row>
    <row r="83" spans="1:10" ht="39" customHeight="1" x14ac:dyDescent="0.25">
      <c r="A83" s="24">
        <v>8</v>
      </c>
      <c r="B83" s="30" t="s">
        <v>84</v>
      </c>
      <c r="C83" s="5" t="s">
        <v>5</v>
      </c>
      <c r="D83" s="5">
        <v>20</v>
      </c>
      <c r="E83" s="40">
        <v>3175.49</v>
      </c>
      <c r="F83" s="49">
        <v>3329.64</v>
      </c>
      <c r="G83" s="50">
        <v>3237.15</v>
      </c>
      <c r="H83" s="36">
        <f t="shared" si="12"/>
        <v>3247.4266666666663</v>
      </c>
      <c r="I83" s="36">
        <f t="shared" si="13"/>
        <v>64948.533333333326</v>
      </c>
      <c r="J83" s="21"/>
    </row>
    <row r="84" spans="1:10" ht="39" customHeight="1" x14ac:dyDescent="0.25">
      <c r="A84" s="5">
        <v>9</v>
      </c>
      <c r="B84" s="30" t="s">
        <v>18</v>
      </c>
      <c r="C84" s="5" t="s">
        <v>5</v>
      </c>
      <c r="D84" s="5">
        <v>10</v>
      </c>
      <c r="E84" s="40">
        <v>4058.74</v>
      </c>
      <c r="F84" s="49">
        <v>4255.76</v>
      </c>
      <c r="G84" s="50">
        <v>4137.55</v>
      </c>
      <c r="H84" s="36">
        <f t="shared" si="12"/>
        <v>4150.6833333333334</v>
      </c>
      <c r="I84" s="36">
        <f t="shared" si="13"/>
        <v>41506.833333333336</v>
      </c>
      <c r="J84" s="21"/>
    </row>
    <row r="85" spans="1:10" ht="42" customHeight="1" x14ac:dyDescent="0.25">
      <c r="A85" s="24">
        <v>10</v>
      </c>
      <c r="B85" s="30" t="s">
        <v>51</v>
      </c>
      <c r="C85" s="5" t="s">
        <v>5</v>
      </c>
      <c r="D85" s="55">
        <v>6</v>
      </c>
      <c r="E85" s="40">
        <v>5640.28</v>
      </c>
      <c r="F85" s="49">
        <v>5914.08</v>
      </c>
      <c r="G85" s="50">
        <v>5749.8</v>
      </c>
      <c r="H85" s="36">
        <f t="shared" si="12"/>
        <v>5768.0533333333333</v>
      </c>
      <c r="I85" s="36">
        <f t="shared" si="13"/>
        <v>34608.32</v>
      </c>
      <c r="J85" s="21"/>
    </row>
    <row r="86" spans="1:10" ht="41.25" customHeight="1" x14ac:dyDescent="0.25">
      <c r="A86" s="5">
        <v>11</v>
      </c>
      <c r="B86" s="30" t="s">
        <v>13</v>
      </c>
      <c r="C86" s="5" t="s">
        <v>5</v>
      </c>
      <c r="D86" s="55">
        <v>6</v>
      </c>
      <c r="E86" s="40">
        <v>7242.96</v>
      </c>
      <c r="F86" s="49">
        <v>7594.56</v>
      </c>
      <c r="G86" s="50">
        <v>7383.6</v>
      </c>
      <c r="H86" s="36">
        <f t="shared" si="12"/>
        <v>7407.0400000000009</v>
      </c>
      <c r="I86" s="36">
        <f t="shared" si="13"/>
        <v>44442.240000000005</v>
      </c>
      <c r="J86" s="21"/>
    </row>
    <row r="87" spans="1:10" ht="44.25" customHeight="1" x14ac:dyDescent="0.25">
      <c r="A87" s="24">
        <v>12</v>
      </c>
      <c r="B87" s="30" t="s">
        <v>16</v>
      </c>
      <c r="C87" s="5" t="s">
        <v>5</v>
      </c>
      <c r="D87" s="55">
        <v>6</v>
      </c>
      <c r="E87" s="40">
        <v>15422.19</v>
      </c>
      <c r="F87" s="49">
        <v>16170.84</v>
      </c>
      <c r="G87" s="50">
        <v>15721.65</v>
      </c>
      <c r="H87" s="36">
        <f t="shared" si="12"/>
        <v>15771.56</v>
      </c>
      <c r="I87" s="36">
        <f t="shared" si="13"/>
        <v>94629.36</v>
      </c>
      <c r="J87" s="21"/>
    </row>
    <row r="88" spans="1:10" ht="41.25" customHeight="1" x14ac:dyDescent="0.25">
      <c r="A88" s="24">
        <v>13</v>
      </c>
      <c r="B88" s="30" t="s">
        <v>91</v>
      </c>
      <c r="C88" s="5" t="s">
        <v>5</v>
      </c>
      <c r="D88" s="55">
        <v>2</v>
      </c>
      <c r="E88" s="40">
        <v>2797.48</v>
      </c>
      <c r="F88" s="49">
        <v>2933.28</v>
      </c>
      <c r="G88" s="50">
        <v>2851.8</v>
      </c>
      <c r="H88" s="36">
        <f t="shared" si="12"/>
        <v>2860.8533333333339</v>
      </c>
      <c r="I88" s="36">
        <f t="shared" si="13"/>
        <v>5721.7066666666678</v>
      </c>
      <c r="J88" s="21"/>
    </row>
    <row r="89" spans="1:10" ht="41.25" customHeight="1" x14ac:dyDescent="0.25">
      <c r="A89" s="5">
        <v>14</v>
      </c>
      <c r="B89" s="30" t="s">
        <v>92</v>
      </c>
      <c r="C89" s="5" t="s">
        <v>5</v>
      </c>
      <c r="D89" s="5">
        <v>20</v>
      </c>
      <c r="E89" s="40">
        <v>2447.2800000000002</v>
      </c>
      <c r="F89" s="49">
        <v>2566.08</v>
      </c>
      <c r="G89" s="50">
        <v>2494.8000000000002</v>
      </c>
      <c r="H89" s="36">
        <f t="shared" si="12"/>
        <v>2502.7200000000003</v>
      </c>
      <c r="I89" s="36">
        <f t="shared" si="13"/>
        <v>50054.400000000009</v>
      </c>
      <c r="J89" s="21"/>
    </row>
    <row r="90" spans="1:10" ht="41.25" customHeight="1" x14ac:dyDescent="0.25">
      <c r="A90" s="24">
        <v>15</v>
      </c>
      <c r="B90" s="30" t="s">
        <v>93</v>
      </c>
      <c r="C90" s="5" t="s">
        <v>5</v>
      </c>
      <c r="D90" s="5">
        <v>20</v>
      </c>
      <c r="E90" s="40">
        <v>2098.11</v>
      </c>
      <c r="F90" s="49">
        <v>2199.96</v>
      </c>
      <c r="G90" s="50">
        <v>2138.85</v>
      </c>
      <c r="H90" s="36">
        <f t="shared" si="12"/>
        <v>2145.64</v>
      </c>
      <c r="I90" s="36">
        <f t="shared" si="13"/>
        <v>42912.799999999996</v>
      </c>
      <c r="J90" s="21"/>
    </row>
    <row r="91" spans="1:10" ht="41.25" customHeight="1" x14ac:dyDescent="0.25">
      <c r="A91" s="5">
        <v>16</v>
      </c>
      <c r="B91" s="30" t="s">
        <v>94</v>
      </c>
      <c r="C91" s="5" t="s">
        <v>5</v>
      </c>
      <c r="D91" s="55">
        <v>20</v>
      </c>
      <c r="E91" s="40">
        <v>1836.49</v>
      </c>
      <c r="F91" s="49">
        <v>1925.64</v>
      </c>
      <c r="G91" s="50">
        <v>1872.15</v>
      </c>
      <c r="H91" s="36">
        <f t="shared" si="12"/>
        <v>1878.0933333333335</v>
      </c>
      <c r="I91" s="36">
        <f t="shared" si="13"/>
        <v>37561.866666666669</v>
      </c>
      <c r="J91" s="21"/>
    </row>
    <row r="92" spans="1:10" ht="41.25" customHeight="1" x14ac:dyDescent="0.25">
      <c r="A92" s="24">
        <v>18</v>
      </c>
      <c r="B92" s="1" t="s">
        <v>76</v>
      </c>
      <c r="C92" s="5" t="s">
        <v>5</v>
      </c>
      <c r="D92" s="56">
        <v>4</v>
      </c>
      <c r="E92" s="40">
        <v>42694</v>
      </c>
      <c r="F92" s="49">
        <v>46109.52</v>
      </c>
      <c r="G92" s="50">
        <v>44828.7</v>
      </c>
      <c r="H92" s="36">
        <f t="shared" si="12"/>
        <v>44544.073333333326</v>
      </c>
      <c r="I92" s="36">
        <f t="shared" si="13"/>
        <v>178176.29333333331</v>
      </c>
      <c r="J92" s="21"/>
    </row>
    <row r="93" spans="1:10" ht="41.25" customHeight="1" x14ac:dyDescent="0.25">
      <c r="A93" s="5">
        <v>19</v>
      </c>
      <c r="B93" s="1" t="s">
        <v>77</v>
      </c>
      <c r="C93" s="5" t="s">
        <v>5</v>
      </c>
      <c r="D93" s="56">
        <v>4</v>
      </c>
      <c r="E93" s="40">
        <v>30738</v>
      </c>
      <c r="F93" s="49">
        <v>33197.040000000001</v>
      </c>
      <c r="G93" s="50">
        <v>32274.9</v>
      </c>
      <c r="H93" s="36">
        <f t="shared" si="12"/>
        <v>32069.98</v>
      </c>
      <c r="I93" s="36">
        <f t="shared" si="13"/>
        <v>128279.92</v>
      </c>
      <c r="J93" s="21"/>
    </row>
    <row r="94" spans="1:10" ht="38.25" customHeight="1" x14ac:dyDescent="0.25">
      <c r="A94" s="24">
        <v>20</v>
      </c>
      <c r="B94" s="1" t="s">
        <v>49</v>
      </c>
      <c r="C94" s="5" t="s">
        <v>5</v>
      </c>
      <c r="D94" s="56">
        <v>6</v>
      </c>
      <c r="E94" s="40">
        <v>21870</v>
      </c>
      <c r="F94" s="49">
        <v>23619.599999999999</v>
      </c>
      <c r="G94" s="50">
        <v>22963.5</v>
      </c>
      <c r="H94" s="36">
        <f t="shared" si="12"/>
        <v>22817.7</v>
      </c>
      <c r="I94" s="36">
        <f t="shared" si="13"/>
        <v>136906.20000000001</v>
      </c>
      <c r="J94" s="21"/>
    </row>
    <row r="95" spans="1:10" ht="41.25" customHeight="1" x14ac:dyDescent="0.25">
      <c r="A95" s="5">
        <v>21</v>
      </c>
      <c r="B95" s="1" t="s">
        <v>48</v>
      </c>
      <c r="C95" s="5" t="s">
        <v>5</v>
      </c>
      <c r="D95" s="56">
        <v>10</v>
      </c>
      <c r="E95" s="40">
        <v>12608</v>
      </c>
      <c r="F95" s="49">
        <v>13616.64</v>
      </c>
      <c r="G95" s="50">
        <v>13238.4</v>
      </c>
      <c r="H95" s="36">
        <f t="shared" si="12"/>
        <v>13154.346666666666</v>
      </c>
      <c r="I95" s="36">
        <f t="shared" si="13"/>
        <v>131543.46666666667</v>
      </c>
      <c r="J95" s="21"/>
    </row>
    <row r="96" spans="1:10" ht="41.25" customHeight="1" x14ac:dyDescent="0.25">
      <c r="A96" s="24">
        <v>22</v>
      </c>
      <c r="B96" s="1" t="s">
        <v>23</v>
      </c>
      <c r="C96" s="5" t="s">
        <v>5</v>
      </c>
      <c r="D96" s="56">
        <v>10</v>
      </c>
      <c r="E96" s="40">
        <v>6495</v>
      </c>
      <c r="F96" s="49">
        <v>7014.6</v>
      </c>
      <c r="G96" s="50">
        <v>6819.75</v>
      </c>
      <c r="H96" s="36">
        <f t="shared" si="12"/>
        <v>6776.45</v>
      </c>
      <c r="I96" s="36">
        <f t="shared" si="13"/>
        <v>67764.5</v>
      </c>
      <c r="J96" s="21"/>
    </row>
    <row r="97" spans="1:10" ht="41.25" customHeight="1" x14ac:dyDescent="0.25">
      <c r="A97" s="24">
        <v>23</v>
      </c>
      <c r="B97" s="1" t="s">
        <v>24</v>
      </c>
      <c r="C97" s="5" t="s">
        <v>5</v>
      </c>
      <c r="D97" s="56">
        <v>12</v>
      </c>
      <c r="E97" s="40">
        <v>4945</v>
      </c>
      <c r="F97" s="49">
        <v>5340.6</v>
      </c>
      <c r="G97" s="50">
        <v>5192.25</v>
      </c>
      <c r="H97" s="36">
        <f t="shared" si="12"/>
        <v>5159.2833333333338</v>
      </c>
      <c r="I97" s="36">
        <f t="shared" si="13"/>
        <v>61911.400000000009</v>
      </c>
      <c r="J97" s="21"/>
    </row>
    <row r="98" spans="1:10" ht="41.25" customHeight="1" x14ac:dyDescent="0.25">
      <c r="A98" s="5">
        <v>24</v>
      </c>
      <c r="B98" s="1" t="s">
        <v>78</v>
      </c>
      <c r="C98" s="5" t="s">
        <v>5</v>
      </c>
      <c r="D98" s="56">
        <v>6</v>
      </c>
      <c r="E98" s="40">
        <v>4367</v>
      </c>
      <c r="F98" s="49">
        <v>4716.3599999999997</v>
      </c>
      <c r="G98" s="50">
        <v>4585.3500000000004</v>
      </c>
      <c r="H98" s="36">
        <f t="shared" si="12"/>
        <v>4556.2366666666667</v>
      </c>
      <c r="I98" s="36">
        <f t="shared" si="13"/>
        <v>27337.42</v>
      </c>
      <c r="J98" s="21"/>
    </row>
    <row r="99" spans="1:10" ht="41.25" customHeight="1" x14ac:dyDescent="0.25">
      <c r="A99" s="24">
        <v>25</v>
      </c>
      <c r="B99" s="1" t="s">
        <v>79</v>
      </c>
      <c r="C99" s="5" t="s">
        <v>5</v>
      </c>
      <c r="D99" s="56">
        <v>16</v>
      </c>
      <c r="E99" s="40">
        <v>3690</v>
      </c>
      <c r="F99" s="49">
        <v>3985.2</v>
      </c>
      <c r="G99" s="50">
        <v>3874.5</v>
      </c>
      <c r="H99" s="36">
        <f t="shared" si="12"/>
        <v>3849.9</v>
      </c>
      <c r="I99" s="36">
        <f t="shared" si="13"/>
        <v>61598.400000000001</v>
      </c>
      <c r="J99" s="21"/>
    </row>
    <row r="100" spans="1:10" ht="36" customHeight="1" x14ac:dyDescent="0.25">
      <c r="A100" s="5">
        <v>26</v>
      </c>
      <c r="B100" s="31" t="s">
        <v>47</v>
      </c>
      <c r="C100" s="5" t="s">
        <v>5</v>
      </c>
      <c r="D100" s="24">
        <v>40</v>
      </c>
      <c r="E100" s="40">
        <v>327.64</v>
      </c>
      <c r="F100" s="49">
        <v>343.55</v>
      </c>
      <c r="G100" s="44">
        <v>334.01</v>
      </c>
      <c r="H100" s="36">
        <f t="shared" si="12"/>
        <v>335.06666666666666</v>
      </c>
      <c r="I100" s="36">
        <f t="shared" si="13"/>
        <v>13402.666666666666</v>
      </c>
      <c r="J100" s="21"/>
    </row>
    <row r="101" spans="1:10" ht="31.5" x14ac:dyDescent="0.25">
      <c r="A101" s="24">
        <v>27</v>
      </c>
      <c r="B101" s="1" t="s">
        <v>85</v>
      </c>
      <c r="C101" s="5" t="s">
        <v>5</v>
      </c>
      <c r="D101" s="56">
        <v>2</v>
      </c>
      <c r="E101" s="40">
        <v>27651</v>
      </c>
      <c r="F101" s="49">
        <v>29863.08</v>
      </c>
      <c r="G101" s="50">
        <v>29033.55</v>
      </c>
      <c r="H101" s="36">
        <f t="shared" si="12"/>
        <v>28849.210000000003</v>
      </c>
      <c r="I101" s="36">
        <f t="shared" si="13"/>
        <v>57698.420000000006</v>
      </c>
      <c r="J101" s="21"/>
    </row>
    <row r="102" spans="1:10" ht="31.5" x14ac:dyDescent="0.25">
      <c r="A102" s="24">
        <v>28</v>
      </c>
      <c r="B102" s="1" t="s">
        <v>15</v>
      </c>
      <c r="C102" s="5" t="s">
        <v>5</v>
      </c>
      <c r="D102" s="56">
        <v>6</v>
      </c>
      <c r="E102" s="40">
        <v>18770</v>
      </c>
      <c r="F102" s="49">
        <v>20271.599999999999</v>
      </c>
      <c r="G102" s="50">
        <v>19708.5</v>
      </c>
      <c r="H102" s="36">
        <f t="shared" si="12"/>
        <v>19583.366666666665</v>
      </c>
      <c r="I102" s="36">
        <f t="shared" si="13"/>
        <v>117500.19999999998</v>
      </c>
      <c r="J102" s="21"/>
    </row>
    <row r="103" spans="1:10" ht="31.5" x14ac:dyDescent="0.25">
      <c r="A103" s="5">
        <v>29</v>
      </c>
      <c r="B103" s="1" t="s">
        <v>14</v>
      </c>
      <c r="C103" s="5" t="s">
        <v>5</v>
      </c>
      <c r="D103" s="24">
        <v>10</v>
      </c>
      <c r="E103" s="40">
        <v>12780</v>
      </c>
      <c r="F103" s="49">
        <v>13802.4</v>
      </c>
      <c r="G103" s="50">
        <v>13419</v>
      </c>
      <c r="H103" s="36">
        <f t="shared" si="12"/>
        <v>13333.800000000001</v>
      </c>
      <c r="I103" s="36">
        <f t="shared" si="13"/>
        <v>133338</v>
      </c>
      <c r="J103" s="21"/>
    </row>
    <row r="104" spans="1:10" ht="31.5" x14ac:dyDescent="0.25">
      <c r="A104" s="24">
        <v>30</v>
      </c>
      <c r="B104" s="1" t="s">
        <v>86</v>
      </c>
      <c r="C104" s="5" t="s">
        <v>5</v>
      </c>
      <c r="D104" s="56">
        <v>15</v>
      </c>
      <c r="E104" s="40">
        <v>7737</v>
      </c>
      <c r="F104" s="49">
        <v>8355.9599999999991</v>
      </c>
      <c r="G104" s="50">
        <v>8123.85</v>
      </c>
      <c r="H104" s="36">
        <f t="shared" si="12"/>
        <v>8072.2699999999995</v>
      </c>
      <c r="I104" s="36">
        <f t="shared" si="13"/>
        <v>121084.04999999999</v>
      </c>
      <c r="J104" s="21"/>
    </row>
    <row r="105" spans="1:10" ht="31.5" x14ac:dyDescent="0.25">
      <c r="A105" s="5">
        <v>31</v>
      </c>
      <c r="B105" s="1" t="s">
        <v>87</v>
      </c>
      <c r="C105" s="5" t="s">
        <v>5</v>
      </c>
      <c r="D105" s="56">
        <v>6</v>
      </c>
      <c r="E105" s="40">
        <v>6064</v>
      </c>
      <c r="F105" s="49">
        <v>6549.12</v>
      </c>
      <c r="G105" s="50">
        <v>6367.2</v>
      </c>
      <c r="H105" s="36">
        <f t="shared" si="12"/>
        <v>6326.7733333333335</v>
      </c>
      <c r="I105" s="36">
        <f t="shared" si="13"/>
        <v>37960.639999999999</v>
      </c>
      <c r="J105" s="21"/>
    </row>
    <row r="106" spans="1:10" ht="40.5" customHeight="1" x14ac:dyDescent="0.25">
      <c r="A106" s="24">
        <v>32</v>
      </c>
      <c r="B106" s="1" t="s">
        <v>88</v>
      </c>
      <c r="C106" s="5" t="s">
        <v>5</v>
      </c>
      <c r="D106" s="56">
        <v>6</v>
      </c>
      <c r="E106" s="40">
        <v>5019</v>
      </c>
      <c r="F106" s="49">
        <v>5420.52</v>
      </c>
      <c r="G106" s="50">
        <v>5269.95</v>
      </c>
      <c r="H106" s="36">
        <f t="shared" si="12"/>
        <v>5236.4900000000007</v>
      </c>
      <c r="I106" s="36">
        <f t="shared" si="13"/>
        <v>31418.940000000002</v>
      </c>
      <c r="J106" s="21"/>
    </row>
    <row r="107" spans="1:10" ht="40.5" customHeight="1" x14ac:dyDescent="0.25">
      <c r="A107" s="24">
        <v>33</v>
      </c>
      <c r="B107" s="1" t="s">
        <v>50</v>
      </c>
      <c r="C107" s="5" t="s">
        <v>5</v>
      </c>
      <c r="D107" s="56">
        <v>15</v>
      </c>
      <c r="E107" s="40">
        <v>3838</v>
      </c>
      <c r="F107" s="49">
        <v>4145.04</v>
      </c>
      <c r="G107" s="50">
        <v>4029.9</v>
      </c>
      <c r="H107" s="36">
        <f t="shared" si="12"/>
        <v>4004.3133333333335</v>
      </c>
      <c r="I107" s="36">
        <f t="shared" si="13"/>
        <v>60064.700000000004</v>
      </c>
      <c r="J107" s="21"/>
    </row>
    <row r="108" spans="1:10" ht="40.5" customHeight="1" x14ac:dyDescent="0.25">
      <c r="A108" s="5">
        <v>34</v>
      </c>
      <c r="B108" s="26" t="s">
        <v>66</v>
      </c>
      <c r="C108" s="5" t="s">
        <v>5</v>
      </c>
      <c r="D108" s="24">
        <v>10</v>
      </c>
      <c r="E108" s="40">
        <v>80.400000000000006</v>
      </c>
      <c r="F108" s="49">
        <v>89.11</v>
      </c>
      <c r="G108" s="50">
        <v>87.1</v>
      </c>
      <c r="H108" s="36">
        <f t="shared" si="12"/>
        <v>85.536666666666676</v>
      </c>
      <c r="I108" s="36">
        <f t="shared" si="13"/>
        <v>855.36666666666679</v>
      </c>
      <c r="J108" s="21"/>
    </row>
    <row r="109" spans="1:10" ht="40.5" customHeight="1" x14ac:dyDescent="0.25">
      <c r="A109" s="24">
        <v>35</v>
      </c>
      <c r="B109" s="26" t="s">
        <v>103</v>
      </c>
      <c r="C109" s="5" t="s">
        <v>5</v>
      </c>
      <c r="D109" s="24">
        <v>10</v>
      </c>
      <c r="E109" s="40">
        <v>79.2</v>
      </c>
      <c r="F109" s="49">
        <v>87.78</v>
      </c>
      <c r="G109" s="50">
        <v>85.8</v>
      </c>
      <c r="H109" s="36">
        <f t="shared" si="12"/>
        <v>84.26</v>
      </c>
      <c r="I109" s="36">
        <f t="shared" si="13"/>
        <v>842.6</v>
      </c>
      <c r="J109" s="21"/>
    </row>
    <row r="110" spans="1:10" ht="44.25" customHeight="1" x14ac:dyDescent="0.25">
      <c r="A110" s="5">
        <v>36</v>
      </c>
      <c r="B110" s="26" t="s">
        <v>46</v>
      </c>
      <c r="C110" s="5" t="s">
        <v>5</v>
      </c>
      <c r="D110" s="5">
        <v>40</v>
      </c>
      <c r="E110" s="40">
        <v>162</v>
      </c>
      <c r="F110" s="49">
        <v>179.55</v>
      </c>
      <c r="G110" s="50">
        <v>175.5</v>
      </c>
      <c r="H110" s="36">
        <f t="shared" si="12"/>
        <v>172.35</v>
      </c>
      <c r="I110" s="36">
        <f t="shared" si="13"/>
        <v>6894</v>
      </c>
      <c r="J110" s="21"/>
    </row>
    <row r="111" spans="1:10" ht="44.25" customHeight="1" x14ac:dyDescent="0.25">
      <c r="A111" s="24">
        <v>37</v>
      </c>
      <c r="B111" s="27" t="s">
        <v>40</v>
      </c>
      <c r="C111" s="5" t="s">
        <v>5</v>
      </c>
      <c r="D111" s="5">
        <v>10</v>
      </c>
      <c r="E111" s="40">
        <v>276</v>
      </c>
      <c r="F111" s="49">
        <v>305.89999999999998</v>
      </c>
      <c r="G111" s="50">
        <v>299</v>
      </c>
      <c r="H111" s="36">
        <f t="shared" si="12"/>
        <v>293.63333333333333</v>
      </c>
      <c r="I111" s="36">
        <f t="shared" si="13"/>
        <v>2936.333333333333</v>
      </c>
      <c r="J111" s="21"/>
    </row>
    <row r="112" spans="1:10" ht="44.25" customHeight="1" x14ac:dyDescent="0.25">
      <c r="A112" s="24">
        <v>38</v>
      </c>
      <c r="B112" s="27" t="s">
        <v>41</v>
      </c>
      <c r="C112" s="5" t="s">
        <v>5</v>
      </c>
      <c r="D112" s="5">
        <v>10</v>
      </c>
      <c r="E112" s="40">
        <v>341.84</v>
      </c>
      <c r="F112" s="49">
        <v>376.02</v>
      </c>
      <c r="G112" s="50">
        <v>368.13</v>
      </c>
      <c r="H112" s="36">
        <f t="shared" si="12"/>
        <v>361.99666666666661</v>
      </c>
      <c r="I112" s="36">
        <f t="shared" si="13"/>
        <v>3619.9666666666662</v>
      </c>
      <c r="J112" s="21"/>
    </row>
    <row r="113" spans="1:10" ht="44.25" customHeight="1" x14ac:dyDescent="0.25">
      <c r="A113" s="5">
        <v>39</v>
      </c>
      <c r="B113" s="26" t="s">
        <v>42</v>
      </c>
      <c r="C113" s="5" t="s">
        <v>5</v>
      </c>
      <c r="D113" s="14">
        <v>10</v>
      </c>
      <c r="E113" s="40">
        <v>852</v>
      </c>
      <c r="F113" s="49">
        <v>944.3</v>
      </c>
      <c r="G113" s="50">
        <v>923</v>
      </c>
      <c r="H113" s="36">
        <f t="shared" si="12"/>
        <v>906.43333333333339</v>
      </c>
      <c r="I113" s="36">
        <f t="shared" si="13"/>
        <v>9064.3333333333339</v>
      </c>
      <c r="J113" s="21"/>
    </row>
    <row r="114" spans="1:10" ht="44.25" customHeight="1" x14ac:dyDescent="0.25">
      <c r="A114" s="24">
        <v>40</v>
      </c>
      <c r="B114" s="27" t="s">
        <v>43</v>
      </c>
      <c r="C114" s="5" t="s">
        <v>5</v>
      </c>
      <c r="D114" s="24">
        <v>4</v>
      </c>
      <c r="E114" s="40">
        <v>1716</v>
      </c>
      <c r="F114" s="49">
        <v>1887.94</v>
      </c>
      <c r="G114" s="50">
        <v>1848.34</v>
      </c>
      <c r="H114" s="36">
        <f t="shared" si="12"/>
        <v>1817.4266666666665</v>
      </c>
      <c r="I114" s="36">
        <f t="shared" si="13"/>
        <v>7269.706666666666</v>
      </c>
      <c r="J114" s="21"/>
    </row>
    <row r="115" spans="1:10" ht="44.25" customHeight="1" x14ac:dyDescent="0.25">
      <c r="A115" s="5">
        <v>41</v>
      </c>
      <c r="B115" s="27" t="s">
        <v>44</v>
      </c>
      <c r="C115" s="5" t="s">
        <v>5</v>
      </c>
      <c r="D115" s="57">
        <v>16</v>
      </c>
      <c r="E115" s="40">
        <v>3406</v>
      </c>
      <c r="F115" s="49">
        <v>3746.6</v>
      </c>
      <c r="G115" s="50">
        <v>3668</v>
      </c>
      <c r="H115" s="36">
        <f t="shared" si="12"/>
        <v>3606.8666666666668</v>
      </c>
      <c r="I115" s="36">
        <f t="shared" si="13"/>
        <v>57709.866666666669</v>
      </c>
      <c r="J115" s="21"/>
    </row>
    <row r="116" spans="1:10" ht="44.25" customHeight="1" x14ac:dyDescent="0.25">
      <c r="A116" s="24">
        <v>42</v>
      </c>
      <c r="B116" s="1" t="s">
        <v>75</v>
      </c>
      <c r="C116" s="5" t="s">
        <v>5</v>
      </c>
      <c r="D116" s="55">
        <v>4</v>
      </c>
      <c r="E116" s="40">
        <v>3613.68</v>
      </c>
      <c r="F116" s="49">
        <v>3785.76</v>
      </c>
      <c r="G116" s="50">
        <v>3682.51</v>
      </c>
      <c r="H116" s="36">
        <f t="shared" si="12"/>
        <v>3693.9833333333336</v>
      </c>
      <c r="I116" s="36">
        <f t="shared" si="13"/>
        <v>14775.933333333334</v>
      </c>
      <c r="J116" s="21"/>
    </row>
    <row r="117" spans="1:10" ht="44.25" customHeight="1" x14ac:dyDescent="0.25">
      <c r="A117" s="24">
        <v>43</v>
      </c>
      <c r="B117" s="1" t="s">
        <v>74</v>
      </c>
      <c r="C117" s="5" t="s">
        <v>5</v>
      </c>
      <c r="D117" s="55">
        <v>4</v>
      </c>
      <c r="E117" s="40">
        <v>3257.31</v>
      </c>
      <c r="F117" s="49">
        <v>3412.42</v>
      </c>
      <c r="G117" s="50">
        <v>3319.35</v>
      </c>
      <c r="H117" s="36">
        <f t="shared" si="12"/>
        <v>3329.6933333333332</v>
      </c>
      <c r="I117" s="36">
        <f t="shared" si="13"/>
        <v>13318.773333333333</v>
      </c>
      <c r="J117" s="21"/>
    </row>
    <row r="118" spans="1:10" ht="44.25" customHeight="1" x14ac:dyDescent="0.25">
      <c r="A118" s="5">
        <v>44</v>
      </c>
      <c r="B118" s="1" t="s">
        <v>73</v>
      </c>
      <c r="C118" s="5" t="s">
        <v>5</v>
      </c>
      <c r="D118" s="55">
        <v>4</v>
      </c>
      <c r="E118" s="40">
        <v>2741.03</v>
      </c>
      <c r="F118" s="49">
        <v>2871.55</v>
      </c>
      <c r="G118" s="50">
        <v>2793.24</v>
      </c>
      <c r="H118" s="36">
        <f t="shared" si="12"/>
        <v>2801.94</v>
      </c>
      <c r="I118" s="36">
        <f t="shared" si="13"/>
        <v>11207.76</v>
      </c>
      <c r="J118" s="21"/>
    </row>
    <row r="119" spans="1:10" ht="42.75" customHeight="1" x14ac:dyDescent="0.25">
      <c r="A119" s="24">
        <v>45</v>
      </c>
      <c r="B119" s="1" t="s">
        <v>32</v>
      </c>
      <c r="C119" s="5" t="s">
        <v>5</v>
      </c>
      <c r="D119" s="55">
        <v>8</v>
      </c>
      <c r="E119" s="40">
        <v>1613.85</v>
      </c>
      <c r="F119" s="49">
        <v>1690.7</v>
      </c>
      <c r="G119" s="50">
        <v>1644.59</v>
      </c>
      <c r="H119" s="36">
        <f t="shared" si="12"/>
        <v>1649.7133333333334</v>
      </c>
      <c r="I119" s="36">
        <f t="shared" si="13"/>
        <v>13197.706666666667</v>
      </c>
      <c r="J119" s="21"/>
    </row>
    <row r="120" spans="1:10" ht="42.75" customHeight="1" x14ac:dyDescent="0.25">
      <c r="A120" s="5">
        <v>46</v>
      </c>
      <c r="B120" s="1" t="s">
        <v>34</v>
      </c>
      <c r="C120" s="5" t="s">
        <v>5</v>
      </c>
      <c r="D120" s="56">
        <v>24</v>
      </c>
      <c r="E120" s="40">
        <v>888.3</v>
      </c>
      <c r="F120" s="49">
        <v>930.6</v>
      </c>
      <c r="G120" s="50">
        <v>905.22</v>
      </c>
      <c r="H120" s="36">
        <f t="shared" si="12"/>
        <v>908.04</v>
      </c>
      <c r="I120" s="36">
        <f t="shared" si="13"/>
        <v>21792.959999999999</v>
      </c>
      <c r="J120" s="21"/>
    </row>
    <row r="121" spans="1:10" ht="42.75" customHeight="1" x14ac:dyDescent="0.25">
      <c r="A121" s="24">
        <v>47</v>
      </c>
      <c r="B121" s="1" t="s">
        <v>35</v>
      </c>
      <c r="C121" s="5" t="s">
        <v>5</v>
      </c>
      <c r="D121" s="56">
        <v>22</v>
      </c>
      <c r="E121" s="40">
        <v>703.5</v>
      </c>
      <c r="F121" s="49">
        <v>737</v>
      </c>
      <c r="G121" s="50">
        <v>716.9</v>
      </c>
      <c r="H121" s="36">
        <f t="shared" si="12"/>
        <v>719.13333333333333</v>
      </c>
      <c r="I121" s="36">
        <f t="shared" si="13"/>
        <v>15820.933333333332</v>
      </c>
      <c r="J121" s="21"/>
    </row>
    <row r="122" spans="1:10" ht="42.75" customHeight="1" x14ac:dyDescent="0.25">
      <c r="A122" s="24">
        <v>48</v>
      </c>
      <c r="B122" s="1" t="s">
        <v>52</v>
      </c>
      <c r="C122" s="5" t="s">
        <v>5</v>
      </c>
      <c r="D122" s="56">
        <v>10</v>
      </c>
      <c r="E122" s="40">
        <v>586.95000000000005</v>
      </c>
      <c r="F122" s="49">
        <v>614.9</v>
      </c>
      <c r="G122" s="50">
        <v>598.13</v>
      </c>
      <c r="H122" s="36">
        <f t="shared" si="12"/>
        <v>599.99333333333334</v>
      </c>
      <c r="I122" s="36">
        <f t="shared" si="13"/>
        <v>5999.9333333333334</v>
      </c>
      <c r="J122" s="21"/>
    </row>
    <row r="123" spans="1:10" ht="42.75" customHeight="1" x14ac:dyDescent="0.25">
      <c r="A123" s="5">
        <v>49</v>
      </c>
      <c r="B123" s="1" t="s">
        <v>53</v>
      </c>
      <c r="C123" s="5" t="s">
        <v>5</v>
      </c>
      <c r="D123" s="56">
        <v>10</v>
      </c>
      <c r="E123" s="40">
        <v>465.15</v>
      </c>
      <c r="F123" s="49">
        <v>487.3</v>
      </c>
      <c r="G123" s="50">
        <v>474.01</v>
      </c>
      <c r="H123" s="36">
        <f t="shared" si="12"/>
        <v>475.48666666666668</v>
      </c>
      <c r="I123" s="36">
        <f t="shared" si="13"/>
        <v>4754.8666666666668</v>
      </c>
      <c r="J123" s="21"/>
    </row>
    <row r="124" spans="1:10" ht="42.75" customHeight="1" x14ac:dyDescent="0.25">
      <c r="A124" s="24">
        <v>50</v>
      </c>
      <c r="B124" s="1" t="s">
        <v>89</v>
      </c>
      <c r="C124" s="5" t="s">
        <v>5</v>
      </c>
      <c r="D124" s="24">
        <v>40</v>
      </c>
      <c r="E124" s="40">
        <v>352.8</v>
      </c>
      <c r="F124" s="49">
        <v>369.6</v>
      </c>
      <c r="G124" s="50">
        <v>359.52</v>
      </c>
      <c r="H124" s="36">
        <f t="shared" si="12"/>
        <v>360.64000000000004</v>
      </c>
      <c r="I124" s="36">
        <f t="shared" si="13"/>
        <v>14425.600000000002</v>
      </c>
      <c r="J124" s="21"/>
    </row>
    <row r="125" spans="1:10" ht="42.75" customHeight="1" x14ac:dyDescent="0.25">
      <c r="A125" s="5">
        <v>51</v>
      </c>
      <c r="B125" s="1" t="s">
        <v>90</v>
      </c>
      <c r="C125" s="5" t="s">
        <v>5</v>
      </c>
      <c r="D125" s="24">
        <v>40</v>
      </c>
      <c r="E125" s="40">
        <v>309.75</v>
      </c>
      <c r="F125" s="49">
        <v>324.5</v>
      </c>
      <c r="G125" s="50">
        <v>315.64999999999998</v>
      </c>
      <c r="H125" s="36">
        <f t="shared" si="12"/>
        <v>316.63333333333333</v>
      </c>
      <c r="I125" s="36">
        <f t="shared" si="13"/>
        <v>12665.333333333332</v>
      </c>
      <c r="J125" s="21"/>
    </row>
    <row r="126" spans="1:10" ht="42.75" customHeight="1" x14ac:dyDescent="0.25">
      <c r="A126" s="24">
        <v>52</v>
      </c>
      <c r="B126" s="1" t="s">
        <v>55</v>
      </c>
      <c r="C126" s="5" t="s">
        <v>5</v>
      </c>
      <c r="D126" s="24">
        <v>30</v>
      </c>
      <c r="E126" s="40">
        <v>220.5</v>
      </c>
      <c r="F126" s="49">
        <v>231</v>
      </c>
      <c r="G126" s="50">
        <v>224.7</v>
      </c>
      <c r="H126" s="36">
        <f t="shared" si="12"/>
        <v>225.4</v>
      </c>
      <c r="I126" s="36">
        <f t="shared" si="13"/>
        <v>6762</v>
      </c>
      <c r="J126" s="21"/>
    </row>
    <row r="127" spans="1:10" ht="25.5" customHeight="1" x14ac:dyDescent="0.3">
      <c r="A127" s="60" t="s">
        <v>6</v>
      </c>
      <c r="B127" s="61"/>
      <c r="C127" s="5"/>
      <c r="D127" s="5"/>
      <c r="E127" s="8"/>
      <c r="F127" s="6"/>
      <c r="G127" s="22"/>
      <c r="H127" s="21"/>
      <c r="I127" s="51">
        <f>SUM(I77:I126)</f>
        <v>2442394.5966666662</v>
      </c>
      <c r="J127" s="21"/>
    </row>
    <row r="128" spans="1:10" ht="29.25" customHeight="1" x14ac:dyDescent="0.25">
      <c r="A128" s="62" t="s">
        <v>102</v>
      </c>
      <c r="B128" s="63"/>
      <c r="C128" s="63"/>
      <c r="D128" s="63"/>
      <c r="E128" s="63"/>
      <c r="F128" s="63"/>
      <c r="G128" s="63"/>
      <c r="H128" s="63"/>
      <c r="I128" s="63"/>
      <c r="J128" s="64"/>
    </row>
    <row r="129" spans="1:10" ht="46.5" customHeight="1" x14ac:dyDescent="0.25">
      <c r="A129" s="38">
        <v>1</v>
      </c>
      <c r="B129" s="26" t="s">
        <v>100</v>
      </c>
      <c r="C129" s="5" t="s">
        <v>5</v>
      </c>
      <c r="D129" s="5">
        <f>5+20</f>
        <v>25</v>
      </c>
      <c r="E129" s="40">
        <v>91.04</v>
      </c>
      <c r="F129" s="52">
        <v>98.44</v>
      </c>
      <c r="G129" s="43">
        <v>96.73</v>
      </c>
      <c r="H129" s="36">
        <f t="shared" ref="H129:H141" si="14">(E129+F129+G129)/3</f>
        <v>95.40333333333335</v>
      </c>
      <c r="I129" s="36">
        <f t="shared" ref="I129:I141" si="15">H129*D129</f>
        <v>2385.0833333333339</v>
      </c>
      <c r="J129" s="21"/>
    </row>
    <row r="130" spans="1:10" ht="42.75" customHeight="1" x14ac:dyDescent="0.25">
      <c r="A130" s="38">
        <v>2</v>
      </c>
      <c r="B130" s="26" t="s">
        <v>66</v>
      </c>
      <c r="C130" s="5" t="s">
        <v>5</v>
      </c>
      <c r="D130" s="5">
        <f>20+4</f>
        <v>24</v>
      </c>
      <c r="E130" s="40">
        <v>80.400000000000006</v>
      </c>
      <c r="F130" s="52">
        <v>89.11</v>
      </c>
      <c r="G130" s="43">
        <v>87.1</v>
      </c>
      <c r="H130" s="36">
        <f t="shared" si="14"/>
        <v>85.536666666666676</v>
      </c>
      <c r="I130" s="36">
        <f t="shared" si="15"/>
        <v>2052.88</v>
      </c>
      <c r="J130" s="21"/>
    </row>
    <row r="131" spans="1:10" ht="42.75" customHeight="1" x14ac:dyDescent="0.25">
      <c r="A131" s="38">
        <v>3</v>
      </c>
      <c r="B131" s="27" t="s">
        <v>40</v>
      </c>
      <c r="C131" s="5" t="s">
        <v>5</v>
      </c>
      <c r="D131" s="5">
        <v>8</v>
      </c>
      <c r="E131" s="40">
        <v>276</v>
      </c>
      <c r="F131" s="52">
        <v>305.89999999999998</v>
      </c>
      <c r="G131" s="43">
        <v>299</v>
      </c>
      <c r="H131" s="36">
        <f t="shared" si="14"/>
        <v>293.63333333333333</v>
      </c>
      <c r="I131" s="36">
        <f t="shared" si="15"/>
        <v>2349.0666666666666</v>
      </c>
      <c r="J131" s="21"/>
    </row>
    <row r="132" spans="1:10" ht="42.75" customHeight="1" x14ac:dyDescent="0.25">
      <c r="A132" s="38">
        <v>4</v>
      </c>
      <c r="B132" s="30" t="s">
        <v>13</v>
      </c>
      <c r="C132" s="14" t="s">
        <v>5</v>
      </c>
      <c r="D132" s="24">
        <v>4</v>
      </c>
      <c r="E132" s="40">
        <v>7242.96</v>
      </c>
      <c r="F132" s="52">
        <v>7594.56</v>
      </c>
      <c r="G132" s="43">
        <v>7383.6</v>
      </c>
      <c r="H132" s="36">
        <f t="shared" si="14"/>
        <v>7407.0400000000009</v>
      </c>
      <c r="I132" s="36">
        <f t="shared" si="15"/>
        <v>29628.160000000003</v>
      </c>
      <c r="J132" s="21"/>
    </row>
    <row r="133" spans="1:10" ht="42.75" customHeight="1" x14ac:dyDescent="0.25">
      <c r="A133" s="38">
        <v>5</v>
      </c>
      <c r="B133" s="30" t="s">
        <v>16</v>
      </c>
      <c r="C133" s="14" t="s">
        <v>5</v>
      </c>
      <c r="D133" s="24">
        <v>4</v>
      </c>
      <c r="E133" s="40">
        <v>15422.19</v>
      </c>
      <c r="F133" s="52">
        <v>16170.84</v>
      </c>
      <c r="G133" s="43">
        <v>15721.65</v>
      </c>
      <c r="H133" s="36">
        <f t="shared" si="14"/>
        <v>15771.56</v>
      </c>
      <c r="I133" s="36">
        <f t="shared" si="15"/>
        <v>63086.239999999998</v>
      </c>
      <c r="J133" s="21"/>
    </row>
    <row r="134" spans="1:10" ht="42.75" customHeight="1" x14ac:dyDescent="0.25">
      <c r="A134" s="38">
        <v>6</v>
      </c>
      <c r="B134" s="30" t="s">
        <v>93</v>
      </c>
      <c r="C134" s="5" t="s">
        <v>5</v>
      </c>
      <c r="D134" s="5">
        <f>12+3</f>
        <v>15</v>
      </c>
      <c r="E134" s="40">
        <v>2098.11</v>
      </c>
      <c r="F134" s="52">
        <v>2199.96</v>
      </c>
      <c r="G134" s="43">
        <v>2138.85</v>
      </c>
      <c r="H134" s="36">
        <f t="shared" si="14"/>
        <v>2145.64</v>
      </c>
      <c r="I134" s="36">
        <f t="shared" si="15"/>
        <v>32184.6</v>
      </c>
      <c r="J134" s="21"/>
    </row>
    <row r="135" spans="1:10" ht="42.75" customHeight="1" x14ac:dyDescent="0.25">
      <c r="A135" s="38">
        <v>7</v>
      </c>
      <c r="B135" s="30" t="s">
        <v>99</v>
      </c>
      <c r="C135" s="5" t="s">
        <v>5</v>
      </c>
      <c r="D135" s="5">
        <f>20+2+3</f>
        <v>25</v>
      </c>
      <c r="E135" s="40">
        <v>1572.81</v>
      </c>
      <c r="F135" s="52">
        <v>1649.16</v>
      </c>
      <c r="G135" s="43">
        <v>1603.35</v>
      </c>
      <c r="H135" s="36">
        <f t="shared" si="14"/>
        <v>1608.4399999999998</v>
      </c>
      <c r="I135" s="36">
        <f t="shared" si="15"/>
        <v>40210.999999999993</v>
      </c>
      <c r="J135" s="21"/>
    </row>
    <row r="136" spans="1:10" ht="57.75" customHeight="1" x14ac:dyDescent="0.25">
      <c r="A136" s="38">
        <v>8</v>
      </c>
      <c r="B136" s="23" t="s">
        <v>61</v>
      </c>
      <c r="C136" s="5" t="s">
        <v>5</v>
      </c>
      <c r="D136" s="5">
        <v>25</v>
      </c>
      <c r="E136" s="40">
        <v>578.32000000000005</v>
      </c>
      <c r="F136" s="52">
        <v>615.91</v>
      </c>
      <c r="G136" s="43">
        <v>607.24</v>
      </c>
      <c r="H136" s="36">
        <f t="shared" si="14"/>
        <v>600.49</v>
      </c>
      <c r="I136" s="36">
        <f t="shared" si="15"/>
        <v>15012.25</v>
      </c>
      <c r="J136" s="21"/>
    </row>
    <row r="137" spans="1:10" ht="54" customHeight="1" x14ac:dyDescent="0.25">
      <c r="A137" s="38">
        <v>9</v>
      </c>
      <c r="B137" s="23" t="s">
        <v>11</v>
      </c>
      <c r="C137" s="5" t="s">
        <v>5</v>
      </c>
      <c r="D137" s="5">
        <v>25</v>
      </c>
      <c r="E137" s="40">
        <v>1213.75</v>
      </c>
      <c r="F137" s="52">
        <v>1299.04</v>
      </c>
      <c r="G137" s="43">
        <v>1279.3599999999999</v>
      </c>
      <c r="H137" s="36">
        <f t="shared" si="14"/>
        <v>1264.05</v>
      </c>
      <c r="I137" s="36">
        <f t="shared" si="15"/>
        <v>31601.25</v>
      </c>
      <c r="J137" s="21"/>
    </row>
    <row r="138" spans="1:10" ht="54" customHeight="1" x14ac:dyDescent="0.25">
      <c r="A138" s="38">
        <v>10</v>
      </c>
      <c r="B138" s="23" t="s">
        <v>38</v>
      </c>
      <c r="C138" s="5" t="s">
        <v>5</v>
      </c>
      <c r="D138" s="5">
        <v>10</v>
      </c>
      <c r="E138" s="40">
        <v>1620.14</v>
      </c>
      <c r="F138" s="52">
        <v>1733.99</v>
      </c>
      <c r="G138" s="43">
        <v>1707.71</v>
      </c>
      <c r="H138" s="36">
        <f t="shared" si="14"/>
        <v>1687.28</v>
      </c>
      <c r="I138" s="36">
        <f t="shared" si="15"/>
        <v>16872.8</v>
      </c>
      <c r="J138" s="21"/>
    </row>
    <row r="139" spans="1:10" ht="48.75" customHeight="1" x14ac:dyDescent="0.25">
      <c r="A139" s="38">
        <v>11</v>
      </c>
      <c r="B139" s="23" t="s">
        <v>19</v>
      </c>
      <c r="C139" s="5" t="s">
        <v>5</v>
      </c>
      <c r="D139" s="5">
        <v>10</v>
      </c>
      <c r="E139" s="40">
        <v>2691.43</v>
      </c>
      <c r="F139" s="52">
        <v>2885.81</v>
      </c>
      <c r="G139" s="43">
        <v>2840.96</v>
      </c>
      <c r="H139" s="36">
        <f t="shared" si="14"/>
        <v>2806.0666666666671</v>
      </c>
      <c r="I139" s="36">
        <f t="shared" si="15"/>
        <v>28060.666666666672</v>
      </c>
      <c r="J139" s="21"/>
    </row>
    <row r="140" spans="1:10" ht="48" customHeight="1" x14ac:dyDescent="0.25">
      <c r="A140" s="38">
        <v>12</v>
      </c>
      <c r="B140" s="1" t="s">
        <v>63</v>
      </c>
      <c r="C140" s="5" t="s">
        <v>5</v>
      </c>
      <c r="D140" s="5">
        <v>6</v>
      </c>
      <c r="E140" s="40">
        <v>12932.8</v>
      </c>
      <c r="F140" s="52">
        <v>13983.59</v>
      </c>
      <c r="G140" s="43">
        <v>13741.1</v>
      </c>
      <c r="H140" s="36">
        <f t="shared" si="14"/>
        <v>13552.496666666666</v>
      </c>
      <c r="I140" s="36">
        <f t="shared" si="15"/>
        <v>81314.98</v>
      </c>
      <c r="J140" s="21"/>
    </row>
    <row r="141" spans="1:10" ht="48" customHeight="1" x14ac:dyDescent="0.25">
      <c r="A141" s="38">
        <v>13</v>
      </c>
      <c r="B141" s="1" t="s">
        <v>64</v>
      </c>
      <c r="C141" s="5" t="s">
        <v>5</v>
      </c>
      <c r="D141" s="5">
        <v>6</v>
      </c>
      <c r="E141" s="40">
        <v>9772.75</v>
      </c>
      <c r="F141" s="52">
        <v>10592.4</v>
      </c>
      <c r="G141" s="43">
        <v>10403.25</v>
      </c>
      <c r="H141" s="36">
        <f t="shared" si="14"/>
        <v>10256.133333333333</v>
      </c>
      <c r="I141" s="36">
        <f t="shared" si="15"/>
        <v>61536.800000000003</v>
      </c>
      <c r="J141" s="21"/>
    </row>
    <row r="142" spans="1:10" ht="28.5" customHeight="1" x14ac:dyDescent="0.25">
      <c r="A142" s="60" t="s">
        <v>109</v>
      </c>
      <c r="B142" s="61"/>
      <c r="C142" s="5"/>
      <c r="D142" s="5"/>
      <c r="E142" s="8"/>
      <c r="F142" s="6"/>
      <c r="G142" s="22"/>
      <c r="H142" s="21"/>
      <c r="I142" s="53">
        <f>SUM(I129:I141)</f>
        <v>406295.77666666661</v>
      </c>
      <c r="J142" s="21"/>
    </row>
    <row r="143" spans="1:10" ht="36" customHeight="1" x14ac:dyDescent="0.25">
      <c r="A143" s="59" t="s">
        <v>26</v>
      </c>
      <c r="B143" s="59"/>
      <c r="C143" s="4"/>
      <c r="D143" s="4"/>
      <c r="E143" s="9"/>
      <c r="F143" s="3"/>
      <c r="G143" s="22"/>
      <c r="H143" s="21"/>
      <c r="I143" s="54">
        <f>I142+I127+I66+I37+I75</f>
        <v>12371233.76</v>
      </c>
      <c r="J143" s="21"/>
    </row>
  </sheetData>
  <mergeCells count="19">
    <mergeCell ref="H1:H2"/>
    <mergeCell ref="I1:I2"/>
    <mergeCell ref="J1:J2"/>
    <mergeCell ref="A3:J3"/>
    <mergeCell ref="A67:J67"/>
    <mergeCell ref="A38:J38"/>
    <mergeCell ref="B1:B2"/>
    <mergeCell ref="A66:D66"/>
    <mergeCell ref="C1:C2"/>
    <mergeCell ref="D1:D2"/>
    <mergeCell ref="A37:E37"/>
    <mergeCell ref="A1:A2"/>
    <mergeCell ref="E1:G1"/>
    <mergeCell ref="A75:B75"/>
    <mergeCell ref="A143:B143"/>
    <mergeCell ref="A142:B142"/>
    <mergeCell ref="A76:J76"/>
    <mergeCell ref="A127:B127"/>
    <mergeCell ref="A128:J128"/>
  </mergeCells>
  <phoneticPr fontId="6" type="noConversion"/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Запорная арматура </vt:lpstr>
      <vt:lpstr>'Запорная арматура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ПТО (2020)</dc:creator>
  <cp:lastModifiedBy>Тумен Монгуш</cp:lastModifiedBy>
  <cp:lastPrinted>2026-04-28T10:48:12Z</cp:lastPrinted>
  <dcterms:created xsi:type="dcterms:W3CDTF">2022-01-25T05:34:30Z</dcterms:created>
  <dcterms:modified xsi:type="dcterms:W3CDTF">2026-05-06T09:10:56Z</dcterms:modified>
</cp:coreProperties>
</file>