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FB287B76-3CB6-4695-8275-C79252B7514A}" xr6:coauthVersionLast="46" xr6:coauthVersionMax="46" xr10:uidLastSave="{00000000-0000-0000-0000-000000000000}"/>
  <bookViews>
    <workbookView xWindow="15375" yWindow="465" windowWidth="22785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P10" i="1" l="1"/>
  <c r="P14" i="1" s="1"/>
  <c r="P11" i="1"/>
  <c r="P12" i="1"/>
  <c r="P13" i="1"/>
  <c r="K10" i="1"/>
  <c r="K11" i="1"/>
  <c r="K12" i="1"/>
  <c r="K13" i="1"/>
  <c r="L10" i="1" l="1"/>
  <c r="M10" i="1"/>
  <c r="L11" i="1"/>
  <c r="M11" i="1"/>
  <c r="L12" i="1"/>
  <c r="M12" i="1"/>
  <c r="L13" i="1"/>
  <c r="M13" i="1"/>
  <c r="L9" i="1"/>
  <c r="M9" i="1"/>
  <c r="K9" i="1"/>
  <c r="P9" i="1" s="1"/>
  <c r="N11" i="1" l="1"/>
  <c r="O11" i="1" s="1"/>
  <c r="N10" i="1"/>
  <c r="O10" i="1" s="1"/>
  <c r="N12" i="1"/>
  <c r="O12" i="1" s="1"/>
  <c r="N13" i="1"/>
  <c r="O13" i="1" s="1"/>
  <c r="N9" i="1"/>
  <c r="O9" i="1" s="1"/>
</calcChain>
</file>

<file path=xl/sharedStrings.xml><?xml version="1.0" encoding="utf-8"?>
<sst xmlns="http://schemas.openxmlformats.org/spreadsheetml/2006/main" count="41" uniqueCount="33">
  <si>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</si>
  <si>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</si>
  <si>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</si>
  <si>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</si>
  <si>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</si>
  <si>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</si>
  <si>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</si>
  <si>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</si>
  <si>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</si>
  <si>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</si>
  <si>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</si>
  <si>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</si>
  <si>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</si>
  <si>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</si>
  <si>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</si>
  <si>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</si>
  <si>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</si>
  <si>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</si>
  <si>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</si>
  <si>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</si>
  <si>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</si>
  <si>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</si>
  <si>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</si>
  <si>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</si>
  <si>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</si>
  <si>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</si>
  <si>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>Кефир</t>
  </si>
  <si>
    <t>л</t>
  </si>
  <si>
    <t>Маргарин</t>
  </si>
  <si>
    <t>Молоко</t>
  </si>
  <si>
    <t>Сметана</t>
  </si>
  <si>
    <t>Творог</t>
  </si>
  <si>
    <t>На основании проведенного анализа рынка и расчетов, НМЦК составляет: 2 338 824,16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</si>
</sst>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A4" zoomScaleNormal="100" workbookViewId="0">
      <selection activeCell="H18" sqref="H18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60" customHeight="1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1" customHeight="1" x14ac:dyDescent="0.25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7.5" customHeight="1" x14ac:dyDescent="0.25">
      <c r="A5" s="13" t="s">
        <v>18</v>
      </c>
      <c r="B5" s="13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1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1" customHeight="1" x14ac:dyDescent="0.25">
      <c r="A7" s="13" t="s">
        <v>0</v>
      </c>
      <c r="B7" s="13" t="s">
        <v>1</v>
      </c>
      <c r="C7" s="13" t="s">
        <v>2</v>
      </c>
      <c r="D7" s="13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20" t="s">
        <v>16</v>
      </c>
      <c r="L7" s="13" t="s">
        <v>13</v>
      </c>
      <c r="M7" s="13" t="s">
        <v>14</v>
      </c>
      <c r="N7" s="13" t="s">
        <v>15</v>
      </c>
      <c r="O7" s="13" t="s">
        <v>11</v>
      </c>
      <c r="P7" s="20" t="s">
        <v>12</v>
      </c>
    </row>
    <row r="8" spans="1:16" ht="21.75" customHeight="1" x14ac:dyDescent="0.25">
      <c r="A8" s="13"/>
      <c r="B8" s="13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20"/>
      <c r="L8" s="13"/>
      <c r="M8" s="13"/>
      <c r="N8" s="13"/>
      <c r="O8" s="13"/>
      <c r="P8" s="20"/>
    </row>
    <row r="9" spans="1:16" ht="16.5" customHeight="1" x14ac:dyDescent="0.2">
      <c r="A9" s="7">
        <v>1</v>
      </c>
      <c r="B9" s="9" t="s">
        <v>26</v>
      </c>
      <c r="C9" s="10" t="s">
        <v>27</v>
      </c>
      <c r="D9" s="11">
        <v>4871</v>
      </c>
      <c r="E9" s="12">
        <v>120</v>
      </c>
      <c r="F9" s="12">
        <v>98</v>
      </c>
      <c r="G9" s="12">
        <v>122</v>
      </c>
      <c r="H9" s="6"/>
      <c r="I9" s="6"/>
      <c r="J9" s="1"/>
      <c r="K9" s="6">
        <f t="shared" ref="K9:K13" si="0">ROUND(AVERAGE(E9,F9,G9,H9,J9),2)</f>
        <v>113.33</v>
      </c>
      <c r="L9" s="7">
        <f t="shared" ref="L9" si="1">COUNT(E9:J9)</f>
        <v>3</v>
      </c>
      <c r="M9" s="7">
        <f t="shared" ref="M9" si="2">STDEV(E9,F9,G9,H9,J9)</f>
        <v>13.316656236958787</v>
      </c>
      <c r="N9" s="7">
        <f t="shared" ref="N9" si="3">M9/K9*100</f>
        <v>11.750336395445855</v>
      </c>
      <c r="O9" s="7" t="str">
        <f t="shared" ref="O9" si="4">IF(N9&lt;33,"ОДНОРОДНЫЕ","НЕОДНОРОДНЫЕ")</f>
        <v>ОДНОРОДНЫЕ</v>
      </c>
      <c r="P9" s="6">
        <f t="shared" ref="P9:P13" si="5">ROUND(D9*K9,2)</f>
        <v>552030.43000000005</v>
      </c>
    </row>
    <row r="10" spans="1:16" ht="16.5" customHeight="1" x14ac:dyDescent="0.2">
      <c r="A10" s="7">
        <v>2</v>
      </c>
      <c r="B10" s="9" t="s">
        <v>28</v>
      </c>
      <c r="C10" s="10" t="s">
        <v>25</v>
      </c>
      <c r="D10" s="11">
        <v>300</v>
      </c>
      <c r="E10" s="12">
        <v>389</v>
      </c>
      <c r="F10" s="12">
        <v>280</v>
      </c>
      <c r="G10" s="12">
        <v>275</v>
      </c>
      <c r="H10" s="6"/>
      <c r="I10" s="6"/>
      <c r="J10" s="1"/>
      <c r="K10" s="6">
        <f t="shared" si="0"/>
        <v>314.67</v>
      </c>
      <c r="L10" s="7">
        <f t="shared" ref="L10:L13" si="6">COUNT(E10:J10)</f>
        <v>3</v>
      </c>
      <c r="M10" s="7">
        <f t="shared" ref="M10:M13" si="7">STDEV(E10,F10,G10,H10,J10)</f>
        <v>64.423080750095636</v>
      </c>
      <c r="N10" s="7">
        <f t="shared" ref="N10:N13" si="8">M10/K10*100</f>
        <v>20.473219801727407</v>
      </c>
      <c r="O10" s="7" t="str">
        <f t="shared" ref="O10:O13" si="9">IF(N10&lt;33,"ОДНОРОДНЫЕ","НЕОДНОРОДНЫЕ")</f>
        <v>ОДНОРОДНЫЕ</v>
      </c>
      <c r="P10" s="6">
        <f t="shared" si="5"/>
        <v>94401</v>
      </c>
    </row>
    <row r="11" spans="1:16" ht="16.5" customHeight="1" x14ac:dyDescent="0.2">
      <c r="A11" s="7">
        <v>3</v>
      </c>
      <c r="B11" s="9" t="s">
        <v>29</v>
      </c>
      <c r="C11" s="10" t="s">
        <v>27</v>
      </c>
      <c r="D11" s="11">
        <v>8205</v>
      </c>
      <c r="E11" s="12">
        <v>105</v>
      </c>
      <c r="F11" s="12">
        <v>108</v>
      </c>
      <c r="G11" s="12">
        <v>92</v>
      </c>
      <c r="H11" s="6"/>
      <c r="I11" s="6"/>
      <c r="J11" s="1"/>
      <c r="K11" s="6">
        <f t="shared" si="0"/>
        <v>101.67</v>
      </c>
      <c r="L11" s="7">
        <f t="shared" si="6"/>
        <v>3</v>
      </c>
      <c r="M11" s="7">
        <f t="shared" si="7"/>
        <v>8.5049005481153834</v>
      </c>
      <c r="N11" s="7">
        <f t="shared" si="8"/>
        <v>8.3652016800584086</v>
      </c>
      <c r="O11" s="7" t="str">
        <f t="shared" si="9"/>
        <v>ОДНОРОДНЫЕ</v>
      </c>
      <c r="P11" s="6">
        <f t="shared" si="5"/>
        <v>834202.35</v>
      </c>
    </row>
    <row r="12" spans="1:16" ht="16.5" customHeight="1" x14ac:dyDescent="0.2">
      <c r="A12" s="7">
        <v>4</v>
      </c>
      <c r="B12" s="9" t="s">
        <v>30</v>
      </c>
      <c r="C12" s="10" t="s">
        <v>25</v>
      </c>
      <c r="D12" s="11">
        <v>604</v>
      </c>
      <c r="E12" s="12">
        <v>360</v>
      </c>
      <c r="F12" s="12">
        <v>380</v>
      </c>
      <c r="G12" s="12">
        <v>330</v>
      </c>
      <c r="H12" s="6"/>
      <c r="I12" s="6"/>
      <c r="J12" s="1"/>
      <c r="K12" s="6">
        <f t="shared" si="0"/>
        <v>356.67</v>
      </c>
      <c r="L12" s="7">
        <f t="shared" si="6"/>
        <v>3</v>
      </c>
      <c r="M12" s="7">
        <f t="shared" si="7"/>
        <v>25.16611478423583</v>
      </c>
      <c r="N12" s="7">
        <f t="shared" si="8"/>
        <v>7.0558540904017235</v>
      </c>
      <c r="O12" s="7" t="str">
        <f t="shared" si="9"/>
        <v>ОДНОРОДНЫЕ</v>
      </c>
      <c r="P12" s="6">
        <f t="shared" si="5"/>
        <v>215428.68</v>
      </c>
    </row>
    <row r="13" spans="1:16" ht="16.5" customHeight="1" x14ac:dyDescent="0.2">
      <c r="A13" s="7">
        <v>5</v>
      </c>
      <c r="B13" s="9" t="s">
        <v>31</v>
      </c>
      <c r="C13" s="10" t="s">
        <v>25</v>
      </c>
      <c r="D13" s="11">
        <v>1510</v>
      </c>
      <c r="E13" s="12">
        <v>460</v>
      </c>
      <c r="F13" s="12">
        <v>362</v>
      </c>
      <c r="G13" s="12">
        <v>455</v>
      </c>
      <c r="H13" s="6"/>
      <c r="I13" s="6"/>
      <c r="J13" s="1"/>
      <c r="K13" s="6">
        <f t="shared" si="0"/>
        <v>425.67</v>
      </c>
      <c r="L13" s="7">
        <f t="shared" si="6"/>
        <v>3</v>
      </c>
      <c r="M13" s="7">
        <f t="shared" si="7"/>
        <v>55.193598662646686</v>
      </c>
      <c r="N13" s="7">
        <f t="shared" si="8"/>
        <v>12.966288125225333</v>
      </c>
      <c r="O13" s="7" t="str">
        <f t="shared" si="9"/>
        <v>ОДНОРОДНЫЕ</v>
      </c>
      <c r="P13" s="6">
        <f t="shared" si="5"/>
        <v>642761.69999999995</v>
      </c>
    </row>
    <row r="14" spans="1:16" s="5" customFormat="1" ht="21" customHeight="1" x14ac:dyDescent="0.25">
      <c r="A14" s="14" t="s">
        <v>21</v>
      </c>
      <c r="B14" s="15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">
        <f>SUM(P9:P13)</f>
        <v>2338824.16</v>
      </c>
    </row>
    <row r="15" spans="1:16" ht="21" customHeight="1" x14ac:dyDescent="0.25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</sheetData>
  <mergeCells count="17">
    <mergeCell ref="M7:M8"/>
    <mergeCell ref="A15:P15"/>
    <mergeCell ref="A14:O14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:O13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:O13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2026-05-07T09:37:53Z</dcterms:modified>
</cp:coreProperties>
</file>