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CDDC49DA-FC05-49EB-8327-276C6698FF90}" xr6:coauthVersionLast="46" xr6:coauthVersionMax="46" xr10:uidLastSave="{00000000-0000-0000-0000-000000000000}"/>
  <bookViews>
    <workbookView xWindow="540" yWindow="1635" windowWidth="22785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10" i="1" l="1"/>
  <c r="K11" i="1"/>
  <c r="K12" i="1"/>
  <c r="K13" i="1"/>
  <c r="P10" i="1" l="1"/>
  <c r="P11" i="1"/>
  <c r="P12" i="1"/>
  <c r="P13" i="1"/>
  <c r="L10" i="1"/>
  <c r="M10" i="1"/>
  <c r="L11" i="1"/>
  <c r="M11" i="1"/>
  <c r="L12" i="1"/>
  <c r="M12" i="1"/>
  <c r="L13" i="1"/>
  <c r="M13" i="1"/>
  <c r="P14" i="1"/>
  <c r="L14" i="1"/>
  <c r="M14" i="1"/>
  <c r="P15" i="1"/>
  <c r="L15" i="1"/>
  <c r="M15" i="1"/>
  <c r="P16" i="1"/>
  <c r="L16" i="1"/>
  <c r="M16" i="1"/>
  <c r="P17" i="1"/>
  <c r="L17" i="1"/>
  <c r="M17" i="1"/>
  <c r="P18" i="1"/>
  <c r="L18" i="1"/>
  <c r="M18" i="1"/>
  <c r="P19" i="1"/>
  <c r="L19" i="1"/>
  <c r="M19" i="1"/>
  <c r="P20" i="1"/>
  <c r="L20" i="1"/>
  <c r="M20" i="1"/>
  <c r="L9" i="1"/>
  <c r="M9" i="1"/>
  <c r="K9" i="1"/>
  <c r="P9" i="1" s="1"/>
  <c r="N17" i="1" l="1"/>
  <c r="O17" i="1" s="1"/>
  <c r="N16" i="1"/>
  <c r="O16" i="1" s="1"/>
  <c r="N15" i="1"/>
  <c r="O15" i="1" s="1"/>
  <c r="N20" i="1"/>
  <c r="O20" i="1" s="1"/>
  <c r="N19" i="1"/>
  <c r="O19" i="1" s="1"/>
  <c r="N11" i="1"/>
  <c r="O11" i="1" s="1"/>
  <c r="N10" i="1"/>
  <c r="O10" i="1" s="1"/>
  <c r="N18" i="1"/>
  <c r="O18" i="1" s="1"/>
  <c r="P21" i="1"/>
  <c r="N14" i="1"/>
  <c r="O14" i="1" s="1"/>
  <c r="N12" i="1"/>
  <c r="O12" i="1" s="1"/>
  <c r="N13" i="1"/>
  <c r="O13" i="1" s="1"/>
  <c r="N9" i="1"/>
  <c r="O9" i="1" s="1"/>
</calcChain>
</file>

<file path=xl/sharedStrings.xml><?xml version="1.0" encoding="utf-8"?>
<sst xmlns="http://schemas.openxmlformats.org/spreadsheetml/2006/main" count="55" uniqueCount="39">
  <si>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</si>
  <si>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</si>
  <si>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</si>
  <si>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</si>
  <si>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</si>
  <si>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</si>
  <si>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</si>
  <si>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</si>
  <si>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</si>
  <si>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</si>
  <si>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</si>
  <si>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</si>
  <si>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</si>
  <si>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</si>
  <si>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</si>
  <si>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</si>
  <si>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</si>
  <si>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</si>
  <si>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</si>
  <si>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</si>
  <si>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</si>
  <si>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</si>
  <si>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</si>
  <si>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</si>
  <si>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</si>
  <si>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</si>
  <si>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>Картофель продовольственный</t>
  </si>
  <si>
    <t>Морковь столовая</t>
  </si>
  <si>
    <t>Капуста белокочанная</t>
  </si>
  <si>
    <t>Свекла столовая</t>
  </si>
  <si>
    <t>Лук репка</t>
  </si>
  <si>
    <t>Помидоры свежие</t>
  </si>
  <si>
    <t>Огурцы свежие</t>
  </si>
  <si>
    <t>Яблоки</t>
  </si>
  <si>
    <t>Арбузы</t>
  </si>
  <si>
    <t>Виноград</t>
  </si>
  <si>
    <t>Нектарин</t>
  </si>
  <si>
    <t>Слива</t>
  </si>
  <si>
    <t>На основании проведенного анализа рынка и расчетов, НМЦК составляет: 1 954 196,00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</si>
</sst>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A6" zoomScaleNormal="100" workbookViewId="0">
      <selection activeCell="I24" sqref="I24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3" spans="1:16" ht="60" customHeight="1" x14ac:dyDescent="0.25">
      <c r="A3" s="30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7.5" customHeight="1" x14ac:dyDescent="0.25">
      <c r="A5" s="26" t="s">
        <v>18</v>
      </c>
      <c r="B5" s="26"/>
      <c r="C5" s="31" t="s">
        <v>19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21" customHeight="1" x14ac:dyDescent="0.25">
      <c r="A6" s="32" t="s">
        <v>20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21" customHeight="1" x14ac:dyDescent="0.25">
      <c r="A7" s="26" t="s">
        <v>0</v>
      </c>
      <c r="B7" s="26" t="s">
        <v>1</v>
      </c>
      <c r="C7" s="26" t="s">
        <v>2</v>
      </c>
      <c r="D7" s="26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33" t="s">
        <v>16</v>
      </c>
      <c r="L7" s="26" t="s">
        <v>13</v>
      </c>
      <c r="M7" s="26" t="s">
        <v>14</v>
      </c>
      <c r="N7" s="26" t="s">
        <v>15</v>
      </c>
      <c r="O7" s="26" t="s">
        <v>11</v>
      </c>
      <c r="P7" s="33" t="s">
        <v>12</v>
      </c>
    </row>
    <row r="8" spans="1:16" ht="21.75" customHeight="1" x14ac:dyDescent="0.25">
      <c r="A8" s="26"/>
      <c r="B8" s="26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33"/>
      <c r="L8" s="26"/>
      <c r="M8" s="26"/>
      <c r="N8" s="26"/>
      <c r="O8" s="26"/>
      <c r="P8" s="33"/>
    </row>
    <row r="9" spans="1:16" ht="16.5" customHeight="1" x14ac:dyDescent="0.2">
      <c r="A9" s="7">
        <v>1</v>
      </c>
      <c r="B9" s="9" t="s">
        <v>26</v>
      </c>
      <c r="C9" s="10" t="s">
        <v>25</v>
      </c>
      <c r="D9" s="11">
        <v>14100</v>
      </c>
      <c r="E9" s="18">
        <v>35</v>
      </c>
      <c r="F9" s="18">
        <v>45</v>
      </c>
      <c r="G9" s="12">
        <v>40</v>
      </c>
      <c r="H9" s="6"/>
      <c r="I9" s="6"/>
      <c r="J9" s="1"/>
      <c r="K9" s="6">
        <f t="shared" ref="K9:K13" si="0">ROUND(AVERAGE(E9,F9,G9,H9,J9),2)</f>
        <v>40</v>
      </c>
      <c r="L9" s="7">
        <f t="shared" ref="L9" si="1">COUNT(E9:J9)</f>
        <v>3</v>
      </c>
      <c r="M9" s="7">
        <f t="shared" ref="M9" si="2">STDEV(E9,F9,G9,H9,J9)</f>
        <v>5</v>
      </c>
      <c r="N9" s="7">
        <f t="shared" ref="N9" si="3">M9/K9*100</f>
        <v>12.5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564000</v>
      </c>
    </row>
    <row r="10" spans="1:16" ht="16.5" customHeight="1" x14ac:dyDescent="0.2">
      <c r="A10" s="7">
        <v>2</v>
      </c>
      <c r="B10" s="9" t="s">
        <v>27</v>
      </c>
      <c r="C10" s="10" t="s">
        <v>25</v>
      </c>
      <c r="D10" s="11">
        <v>3300</v>
      </c>
      <c r="E10" s="18">
        <v>35</v>
      </c>
      <c r="F10" s="18">
        <v>45</v>
      </c>
      <c r="G10" s="12">
        <v>40</v>
      </c>
      <c r="H10" s="6"/>
      <c r="I10" s="6"/>
      <c r="J10" s="1"/>
      <c r="K10" s="6">
        <f t="shared" si="0"/>
        <v>40</v>
      </c>
      <c r="L10" s="7">
        <f t="shared" ref="L10:L20" si="6">COUNT(E10:J10)</f>
        <v>3</v>
      </c>
      <c r="M10" s="7">
        <f t="shared" ref="M10:M20" si="7">STDEV(E10,F10,G10,H10,J10)</f>
        <v>5</v>
      </c>
      <c r="N10" s="7">
        <f t="shared" ref="N10:N20" si="8">M10/K10*100</f>
        <v>12.5</v>
      </c>
      <c r="O10" s="7" t="str">
        <f t="shared" ref="O10:O20" si="9">IF(N10&lt;33,"ОДНОРОДНЫЕ","НЕОДНОРОДНЫЕ")</f>
        <v>ОДНОРОДНЫЕ</v>
      </c>
      <c r="P10" s="6">
        <f t="shared" ref="P10:P20" si="10">ROUND(D10*K10,2)</f>
        <v>132000</v>
      </c>
    </row>
    <row r="11" spans="1:16" ht="16.5" customHeight="1" x14ac:dyDescent="0.2">
      <c r="A11" s="7">
        <v>3</v>
      </c>
      <c r="B11" s="13" t="s">
        <v>28</v>
      </c>
      <c r="C11" s="14" t="s">
        <v>25</v>
      </c>
      <c r="D11" s="15">
        <v>4100</v>
      </c>
      <c r="E11" s="19">
        <v>40</v>
      </c>
      <c r="F11" s="19">
        <v>50</v>
      </c>
      <c r="G11" s="16">
        <v>45</v>
      </c>
      <c r="H11" s="6"/>
      <c r="I11" s="6"/>
      <c r="J11" s="1"/>
      <c r="K11" s="6">
        <f t="shared" si="0"/>
        <v>45</v>
      </c>
      <c r="L11" s="7">
        <f t="shared" si="6"/>
        <v>3</v>
      </c>
      <c r="M11" s="7">
        <f t="shared" si="7"/>
        <v>5</v>
      </c>
      <c r="N11" s="7">
        <f t="shared" si="8"/>
        <v>11.111111111111111</v>
      </c>
      <c r="O11" s="7" t="str">
        <f t="shared" si="9"/>
        <v>ОДНОРОДНЫЕ</v>
      </c>
      <c r="P11" s="6">
        <f t="shared" si="10"/>
        <v>184500</v>
      </c>
    </row>
    <row r="12" spans="1:16" ht="16.5" customHeight="1" x14ac:dyDescent="0.2">
      <c r="A12" s="7">
        <v>4</v>
      </c>
      <c r="B12" s="13" t="s">
        <v>29</v>
      </c>
      <c r="C12" s="14" t="s">
        <v>25</v>
      </c>
      <c r="D12" s="15">
        <v>1200</v>
      </c>
      <c r="E12" s="16">
        <v>30</v>
      </c>
      <c r="F12" s="16">
        <v>40</v>
      </c>
      <c r="G12" s="16">
        <v>30</v>
      </c>
      <c r="H12" s="6"/>
      <c r="I12" s="6"/>
      <c r="J12" s="1"/>
      <c r="K12" s="6">
        <f t="shared" si="0"/>
        <v>33.33</v>
      </c>
      <c r="L12" s="7">
        <f t="shared" si="6"/>
        <v>3</v>
      </c>
      <c r="M12" s="7">
        <f t="shared" si="7"/>
        <v>5.7735026918962511</v>
      </c>
      <c r="N12" s="7">
        <f t="shared" si="8"/>
        <v>17.322240299718725</v>
      </c>
      <c r="O12" s="7" t="str">
        <f t="shared" si="9"/>
        <v>ОДНОРОДНЫЕ</v>
      </c>
      <c r="P12" s="6">
        <f t="shared" si="10"/>
        <v>39996</v>
      </c>
    </row>
    <row r="13" spans="1:16" ht="16.5" customHeight="1" x14ac:dyDescent="0.2">
      <c r="A13" s="7">
        <v>5</v>
      </c>
      <c r="B13" s="13" t="s">
        <v>30</v>
      </c>
      <c r="C13" s="14" t="s">
        <v>25</v>
      </c>
      <c r="D13" s="15">
        <v>2000</v>
      </c>
      <c r="E13" s="16">
        <v>30</v>
      </c>
      <c r="F13" s="16">
        <v>40</v>
      </c>
      <c r="G13" s="16">
        <v>35</v>
      </c>
      <c r="H13" s="6"/>
      <c r="I13" s="6"/>
      <c r="J13" s="1"/>
      <c r="K13" s="6">
        <f t="shared" si="0"/>
        <v>35</v>
      </c>
      <c r="L13" s="7">
        <f t="shared" si="6"/>
        <v>3</v>
      </c>
      <c r="M13" s="7">
        <f t="shared" si="7"/>
        <v>5</v>
      </c>
      <c r="N13" s="7">
        <f t="shared" si="8"/>
        <v>14.285714285714285</v>
      </c>
      <c r="O13" s="7" t="str">
        <f t="shared" si="9"/>
        <v>ОДНОРОДНЫЕ</v>
      </c>
      <c r="P13" s="6">
        <f t="shared" si="10"/>
        <v>70000</v>
      </c>
    </row>
    <row r="14" spans="1:16" ht="16.5" customHeight="1" x14ac:dyDescent="0.2">
      <c r="A14" s="7">
        <v>6</v>
      </c>
      <c r="B14" s="17" t="s">
        <v>31</v>
      </c>
      <c r="C14" s="20" t="s">
        <v>25</v>
      </c>
      <c r="D14" s="21">
        <v>500</v>
      </c>
      <c r="E14" s="6">
        <v>155</v>
      </c>
      <c r="F14" s="6">
        <v>160</v>
      </c>
      <c r="G14" s="12"/>
      <c r="H14" s="6"/>
      <c r="I14" s="6"/>
      <c r="J14" s="1"/>
      <c r="K14" s="6">
        <v>155</v>
      </c>
      <c r="L14" s="7">
        <f t="shared" si="6"/>
        <v>2</v>
      </c>
      <c r="M14" s="7">
        <f t="shared" si="7"/>
        <v>3.5355339059327378</v>
      </c>
      <c r="N14" s="7">
        <f t="shared" si="8"/>
        <v>2.2809896167307988</v>
      </c>
      <c r="O14" s="7" t="str">
        <f t="shared" si="9"/>
        <v>ОДНОРОДНЫЕ</v>
      </c>
      <c r="P14" s="6">
        <f t="shared" si="10"/>
        <v>77500</v>
      </c>
    </row>
    <row r="15" spans="1:16" ht="16.5" customHeight="1" x14ac:dyDescent="0.2">
      <c r="A15" s="7">
        <v>7</v>
      </c>
      <c r="B15" s="22" t="s">
        <v>32</v>
      </c>
      <c r="C15" s="23" t="s">
        <v>25</v>
      </c>
      <c r="D15" s="24">
        <v>500</v>
      </c>
      <c r="E15" s="25">
        <v>155</v>
      </c>
      <c r="F15" s="25">
        <v>160</v>
      </c>
      <c r="G15" s="12"/>
      <c r="H15" s="6"/>
      <c r="I15" s="6"/>
      <c r="J15" s="1"/>
      <c r="K15" s="6">
        <v>155</v>
      </c>
      <c r="L15" s="7">
        <f t="shared" si="6"/>
        <v>2</v>
      </c>
      <c r="M15" s="7">
        <f t="shared" si="7"/>
        <v>3.5355339059327378</v>
      </c>
      <c r="N15" s="7">
        <f t="shared" si="8"/>
        <v>2.2809896167307988</v>
      </c>
      <c r="O15" s="7" t="str">
        <f t="shared" si="9"/>
        <v>ОДНОРОДНЫЕ</v>
      </c>
      <c r="P15" s="6">
        <f t="shared" si="10"/>
        <v>77500</v>
      </c>
    </row>
    <row r="16" spans="1:16" ht="16.5" customHeight="1" x14ac:dyDescent="0.2">
      <c r="A16" s="7">
        <v>8</v>
      </c>
      <c r="B16" s="22" t="s">
        <v>33</v>
      </c>
      <c r="C16" s="23" t="s">
        <v>25</v>
      </c>
      <c r="D16" s="24">
        <v>2700</v>
      </c>
      <c r="E16" s="25">
        <v>135</v>
      </c>
      <c r="F16" s="25">
        <v>133</v>
      </c>
      <c r="G16" s="12"/>
      <c r="H16" s="6"/>
      <c r="I16" s="6"/>
      <c r="J16" s="1"/>
      <c r="K16" s="6">
        <v>133</v>
      </c>
      <c r="L16" s="7">
        <f t="shared" si="6"/>
        <v>2</v>
      </c>
      <c r="M16" s="7">
        <f t="shared" si="7"/>
        <v>1.4142135623730951</v>
      </c>
      <c r="N16" s="7">
        <f t="shared" si="8"/>
        <v>1.0633184679496956</v>
      </c>
      <c r="O16" s="7" t="str">
        <f t="shared" si="9"/>
        <v>ОДНОРОДНЫЕ</v>
      </c>
      <c r="P16" s="6">
        <f t="shared" si="10"/>
        <v>359100</v>
      </c>
    </row>
    <row r="17" spans="1:16" ht="16.5" customHeight="1" x14ac:dyDescent="0.2">
      <c r="A17" s="7">
        <v>9</v>
      </c>
      <c r="B17" s="22" t="s">
        <v>34</v>
      </c>
      <c r="C17" s="23" t="s">
        <v>25</v>
      </c>
      <c r="D17" s="24">
        <v>1000</v>
      </c>
      <c r="E17" s="25">
        <v>43</v>
      </c>
      <c r="F17" s="25">
        <v>45</v>
      </c>
      <c r="G17" s="12"/>
      <c r="H17" s="6"/>
      <c r="I17" s="6"/>
      <c r="J17" s="1"/>
      <c r="K17" s="6">
        <v>43</v>
      </c>
      <c r="L17" s="7">
        <f t="shared" si="6"/>
        <v>2</v>
      </c>
      <c r="M17" s="7">
        <f t="shared" si="7"/>
        <v>1.4142135623730951</v>
      </c>
      <c r="N17" s="7">
        <f t="shared" si="8"/>
        <v>3.2888687497048723</v>
      </c>
      <c r="O17" s="7" t="str">
        <f t="shared" si="9"/>
        <v>ОДНОРОДНЫЕ</v>
      </c>
      <c r="P17" s="6">
        <f t="shared" si="10"/>
        <v>43000</v>
      </c>
    </row>
    <row r="18" spans="1:16" ht="16.5" customHeight="1" x14ac:dyDescent="0.2">
      <c r="A18" s="7">
        <v>10</v>
      </c>
      <c r="B18" s="22" t="s">
        <v>35</v>
      </c>
      <c r="C18" s="23" t="s">
        <v>25</v>
      </c>
      <c r="D18" s="24">
        <v>1000</v>
      </c>
      <c r="E18" s="25">
        <v>205</v>
      </c>
      <c r="F18" s="25">
        <v>207</v>
      </c>
      <c r="G18" s="12"/>
      <c r="H18" s="6"/>
      <c r="I18" s="6"/>
      <c r="J18" s="1"/>
      <c r="K18" s="6">
        <v>205</v>
      </c>
      <c r="L18" s="7">
        <f t="shared" si="6"/>
        <v>2</v>
      </c>
      <c r="M18" s="7">
        <f t="shared" si="7"/>
        <v>1.4142135623730951</v>
      </c>
      <c r="N18" s="7">
        <f t="shared" si="8"/>
        <v>0.68986027432833907</v>
      </c>
      <c r="O18" s="7" t="str">
        <f t="shared" si="9"/>
        <v>ОДНОРОДНЫЕ</v>
      </c>
      <c r="P18" s="6">
        <f t="shared" si="10"/>
        <v>205000</v>
      </c>
    </row>
    <row r="19" spans="1:16" ht="16.5" customHeight="1" x14ac:dyDescent="0.2">
      <c r="A19" s="7">
        <v>11</v>
      </c>
      <c r="B19" s="22" t="s">
        <v>36</v>
      </c>
      <c r="C19" s="23" t="s">
        <v>25</v>
      </c>
      <c r="D19" s="24">
        <v>700</v>
      </c>
      <c r="E19" s="25">
        <v>135</v>
      </c>
      <c r="F19" s="25">
        <v>133</v>
      </c>
      <c r="G19" s="12"/>
      <c r="H19" s="6"/>
      <c r="I19" s="6"/>
      <c r="J19" s="1"/>
      <c r="K19" s="6">
        <v>133</v>
      </c>
      <c r="L19" s="7">
        <f t="shared" si="6"/>
        <v>2</v>
      </c>
      <c r="M19" s="7">
        <f t="shared" si="7"/>
        <v>1.4142135623730951</v>
      </c>
      <c r="N19" s="7">
        <f t="shared" si="8"/>
        <v>1.0633184679496956</v>
      </c>
      <c r="O19" s="7" t="str">
        <f t="shared" si="9"/>
        <v>ОДНОРОДНЫЕ</v>
      </c>
      <c r="P19" s="6">
        <f t="shared" si="10"/>
        <v>93100</v>
      </c>
    </row>
    <row r="20" spans="1:16" ht="16.5" customHeight="1" x14ac:dyDescent="0.2">
      <c r="A20" s="7">
        <v>12</v>
      </c>
      <c r="B20" s="22" t="s">
        <v>37</v>
      </c>
      <c r="C20" s="23" t="s">
        <v>25</v>
      </c>
      <c r="D20" s="24">
        <v>700</v>
      </c>
      <c r="E20" s="25">
        <v>160</v>
      </c>
      <c r="F20" s="25">
        <v>155</v>
      </c>
      <c r="G20" s="12"/>
      <c r="H20" s="6"/>
      <c r="I20" s="6"/>
      <c r="J20" s="1"/>
      <c r="K20" s="6">
        <v>155</v>
      </c>
      <c r="L20" s="7">
        <f t="shared" si="6"/>
        <v>2</v>
      </c>
      <c r="M20" s="7">
        <f t="shared" si="7"/>
        <v>3.5355339059327378</v>
      </c>
      <c r="N20" s="7">
        <f t="shared" si="8"/>
        <v>2.2809896167307988</v>
      </c>
      <c r="O20" s="7" t="str">
        <f t="shared" si="9"/>
        <v>ОДНОРОДНЫЕ</v>
      </c>
      <c r="P20" s="6">
        <f t="shared" si="10"/>
        <v>108500</v>
      </c>
    </row>
    <row r="21" spans="1:16" s="5" customFormat="1" ht="21" customHeight="1" x14ac:dyDescent="0.25">
      <c r="A21" s="27" t="s">
        <v>21</v>
      </c>
      <c r="B21" s="28"/>
      <c r="C21" s="28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">
        <f>SUM(P9:P20)</f>
        <v>1954196</v>
      </c>
    </row>
    <row r="22" spans="1:16" ht="21" customHeight="1" x14ac:dyDescent="0.25">
      <c r="A22" s="26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7">
    <mergeCell ref="L7:L8"/>
    <mergeCell ref="M7:M8"/>
    <mergeCell ref="A22:P22"/>
    <mergeCell ref="A21:O21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</mergeCells>
  <conditionalFormatting sqref="O9:O20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:O20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2026-05-07T09:31:24Z</dcterms:modified>
</cp:coreProperties>
</file>