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zzzz\OneDrive\Рабочий стол\Закупки 2026\Металлопракат\новая редакция\"/>
    </mc:Choice>
  </mc:AlternateContent>
  <bookViews>
    <workbookView xWindow="0" yWindow="0" windowWidth="28800" windowHeight="11505" firstSheet="1" activeTab="1"/>
  </bookViews>
  <sheets>
    <sheet name="Металлопрокат " sheetId="2" state="hidden" r:id="rId1"/>
    <sheet name="Металлопрокат" sheetId="4" r:id="rId2"/>
  </sheets>
  <definedNames>
    <definedName name="_xlnm.Print_Area" localSheetId="1">Металлопрокат!$A$1:$I$56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0" i="4" l="1"/>
  <c r="I50" i="4" s="1"/>
  <c r="H4" i="4"/>
  <c r="I4" i="4"/>
  <c r="H47" i="4"/>
  <c r="I47" i="4" s="1"/>
  <c r="H54" i="4"/>
  <c r="I54" i="4" s="1"/>
  <c r="H48" i="4"/>
  <c r="I48" i="4" s="1"/>
  <c r="H49" i="4"/>
  <c r="I49" i="4" s="1"/>
  <c r="H51" i="4"/>
  <c r="I51" i="4" s="1"/>
  <c r="H52" i="4"/>
  <c r="I52" i="4" s="1"/>
  <c r="H53" i="4"/>
  <c r="I53" i="4" s="1"/>
  <c r="I55" i="4" l="1"/>
  <c r="H19" i="4" l="1"/>
  <c r="I19" i="4" s="1"/>
  <c r="H39" i="4"/>
  <c r="H40" i="4"/>
  <c r="H41" i="4"/>
  <c r="H42" i="4"/>
  <c r="I42" i="4" s="1"/>
  <c r="H43" i="4"/>
  <c r="H44" i="4"/>
  <c r="H38" i="4"/>
  <c r="H29" i="4"/>
  <c r="H30" i="4"/>
  <c r="H31" i="4"/>
  <c r="H32" i="4"/>
  <c r="H33" i="4"/>
  <c r="H34" i="4"/>
  <c r="H35" i="4"/>
  <c r="H24" i="4"/>
  <c r="H25" i="4"/>
  <c r="H26" i="4"/>
  <c r="H27" i="4"/>
  <c r="H28" i="4"/>
  <c r="H23" i="4"/>
  <c r="H11" i="4"/>
  <c r="H12" i="4"/>
  <c r="H13" i="4"/>
  <c r="H14" i="4"/>
  <c r="H15" i="4"/>
  <c r="H16" i="4"/>
  <c r="H17" i="4"/>
  <c r="H18" i="4"/>
  <c r="H20" i="4"/>
  <c r="H5" i="4"/>
  <c r="H6" i="4"/>
  <c r="H7" i="4"/>
  <c r="H8" i="4"/>
  <c r="H9" i="4"/>
  <c r="H10" i="4"/>
  <c r="I35" i="4" l="1"/>
  <c r="I24" i="4"/>
  <c r="I7" i="4"/>
  <c r="I40" i="4"/>
  <c r="I39" i="4"/>
  <c r="I41" i="4"/>
  <c r="I43" i="4"/>
  <c r="I44" i="4"/>
  <c r="I34" i="4"/>
  <c r="I27" i="4"/>
  <c r="I28" i="4"/>
  <c r="I29" i="4"/>
  <c r="I30" i="4"/>
  <c r="I31" i="4"/>
  <c r="I32" i="4"/>
  <c r="I33" i="4"/>
  <c r="I25" i="4"/>
  <c r="I26" i="4"/>
  <c r="I23" i="4"/>
  <c r="I11" i="4"/>
  <c r="I12" i="4"/>
  <c r="I13" i="4"/>
  <c r="I14" i="4"/>
  <c r="I15" i="4"/>
  <c r="I16" i="4"/>
  <c r="I17" i="4"/>
  <c r="I18" i="4"/>
  <c r="I20" i="4"/>
  <c r="I5" i="4"/>
  <c r="I6" i="4"/>
  <c r="I8" i="4"/>
  <c r="I9" i="4"/>
  <c r="I10" i="4"/>
  <c r="I36" i="4" l="1"/>
  <c r="I21" i="4"/>
  <c r="I38" i="4"/>
  <c r="I45" i="4" s="1"/>
  <c r="F18" i="2"/>
  <c r="F33" i="2"/>
  <c r="I56" i="4" l="1"/>
  <c r="F51" i="2"/>
</calcChain>
</file>

<file path=xl/sharedStrings.xml><?xml version="1.0" encoding="utf-8"?>
<sst xmlns="http://schemas.openxmlformats.org/spreadsheetml/2006/main" count="206" uniqueCount="91">
  <si>
    <t>Ед. изм.</t>
  </si>
  <si>
    <t>Кол-во</t>
  </si>
  <si>
    <t>Всего по Хову-Аксынскому участку</t>
  </si>
  <si>
    <t>№, п/п</t>
  </si>
  <si>
    <t>Ак-Довуракский участок (г. Ак-Довурак, ул. Заводская, д. 1)</t>
  </si>
  <si>
    <t>Всего по Ак-Довуракскому участку</t>
  </si>
  <si>
    <t xml:space="preserve">ИТОГО </t>
  </si>
  <si>
    <t>т</t>
  </si>
  <si>
    <t>Наименование материала или оборудования</t>
  </si>
  <si>
    <t>Шагонарский участок (ул. Энергетиков, д. 9)</t>
  </si>
  <si>
    <t>Всего по Шагонарскому участку</t>
  </si>
  <si>
    <t xml:space="preserve">Хову-Аксынский участок </t>
  </si>
  <si>
    <t>Прокат стальной горячекатаный круглый с  диаметром 36 мм из стали марки 3, изготовленный по ГОСТ 2590-2006 (4 шт с  длиной 6 м)</t>
  </si>
  <si>
    <t>Прокат стальной горячекатаный круглый с  диаметром 30 мм из стали марки 3, изготовленный по ГОСТ 2590-2006 (4 шт с длиной 6 м)</t>
  </si>
  <si>
    <t>Прокат стальной горячекатаный круглый с  диаметром 80 мм из стали марки 45, изготовленный по ГОСТ 2590-2006 (1 шт с длиной 6м)</t>
  </si>
  <si>
    <t>Прокат стальной горячекатаный круглый с  диаметром 110 мм из стали марки 45, изготовленный по ГОСТ 2590-2006 (1 шт с длиной 6м)</t>
  </si>
  <si>
    <t>Прокат стальной горячекатаный шестигранный с номинальным диаметром вписанного круга 17 мм из стали марки 35, изготовленный по ГОСТ 2879-2006</t>
  </si>
  <si>
    <t>Прокат стальной горячекатаный шестигранный с номинальным диаметром вписанного круга 14 мм из стали марки 35, изготовленный по ГОСТ 2879-2006</t>
  </si>
  <si>
    <t>Прокат стальной горячекатаный шестигранный с номинальным диаметром вписанного круга 24 мм из стали марки 35, изготовленный по ГОСТ 2879-2006</t>
  </si>
  <si>
    <t>Прокат стальной горячекатаный шестигранный с номинальным диаметром вписанного круга 27 мм из стали марки 35, изготовленный по ГОСТ 2879-2006</t>
  </si>
  <si>
    <t>Сталь листовая горячекатаная с размерами 1500×6000×4 мм, из стали марки Ст3пс, изготовленная по ГОСТ 14637-89 (4 листа)</t>
  </si>
  <si>
    <t>Сталь листовая горячекатаная с размерами 1500×6000×5 мм, из стали марки Ст3пс, изготовленная по ГОСТ 14637-89 (3 листа)</t>
  </si>
  <si>
    <t>Уголок стальной горячекатаный равнополочный, с размерами 40*40*4, изготовленный по ГОСТ 8509-93 (34 шт по 12 м)</t>
  </si>
  <si>
    <t>Уголок стальной горячекатаный равнополочный , с размерами 50*50*5, изготовленный по ГОСТ 8509-93 (11 шт по 12 м)</t>
  </si>
  <si>
    <t>Уголок стальной горячекатаный равнополочный № 10, с размерами 6,5*6, изготовленный по ГОСТ 8509-93 (8 по 12 м)</t>
  </si>
  <si>
    <t>Прокат стальной горячекатаный шестигранный с номинальным диаметром вписанного круга 17 мм из стали марки 35, изготовленный по ГОСТ 2879-2006 (16 шт с длиной 6м)</t>
  </si>
  <si>
    <t>Прокат стальной горячекатаный шестигранный с номинальным диаметром вписанного круга 19 мм из стали марки 35, изготовленный по ГОСТ 2879-2006 ( 13 шт с длиной 6м)</t>
  </si>
  <si>
    <t>Прокат стальной горячекатаный шестигранный с номинальным диаметром вписанного круга 32 мм из стали марки 35, изготовленный по ГОСТ 2879-2006 ( 7 шт с длиной 6м)</t>
  </si>
  <si>
    <t>Арматурная сталь с диаметром 16 мм, класса А-1, изготовленный по ГОСТ 5781-82 ( 50 шт с длиной 6м)</t>
  </si>
  <si>
    <t>Арматурная сталь с диаметром 14 мм, к ласса А-1, изготовленный по ГОСТ 5781-82 ( 35 шт с длиной 6м)</t>
  </si>
  <si>
    <t>Сталь листовая горячекатаная с размерами 1500×6000×3 мм, из стали марки Ст3пс, изготовленная по ГОСТ 14637-89 (4 листа)</t>
  </si>
  <si>
    <t>Швеллер стальной горячекатанный № 8 У сталь марки Ст3, ГОСТ 8240-97 (1 шт с длиной 12 м)</t>
  </si>
  <si>
    <t>Прокат стальной горячекатаный круглый с  диаметром 40 мм из стали марки 3, изготовленный по ГОСТ 2590-88 (4 шт по 6 м)</t>
  </si>
  <si>
    <t>Прокат стальной горячекатаный круглый с  диаметром 16 мм из стали марки 3, изготовленный по ГОСТ 2590-88 (30 шт по 6 м)</t>
  </si>
  <si>
    <t>Прокат стальной горячекатаный круглый с  диаметром 50 мм из стали марки 3, изготовленный по ГОСТ 2590-88 (3 шт по 6 м)</t>
  </si>
  <si>
    <t xml:space="preserve"> Общая стоимость с НДС 22 %, руб. </t>
  </si>
  <si>
    <t xml:space="preserve"> Средняя стоимость за ед.,  с НДС 22% руб.  </t>
  </si>
  <si>
    <t>Швеллер стальной горячекатаный № 12 У сталь марки Ст3, ГОСТ 8240-97 (4 шт по 12 м)</t>
  </si>
  <si>
    <t>Швеллер стальной горячекатаный № 14 У сталь марки Ст3, ГОСТ 8240-97 (4 шт по 12 м)</t>
  </si>
  <si>
    <t>Швеллер стальной горячекатаный № 20 П, сталь марки Ст3сп, ГОСТ 8240-97 (3 шт по 6 м)</t>
  </si>
  <si>
    <t>Швеллер стальной горячекатаный № 15 П сталь марки Ст3сп, ГОСТ 8240-97 (3 шт по 6 м)</t>
  </si>
  <si>
    <t>Швеллер стальной горячекатаный № 14 У сталь марки Ст3сп, ГОСТ 8240-97 (3 шт по 6 м)</t>
  </si>
  <si>
    <t>Швеллер стальной горячекатаный № 8 П сталь марки Ст3сп, ГОСТ 8240-97 (13 шт по 6 м)</t>
  </si>
  <si>
    <t>Швеллер стальной горячекатаный № 10 П сталь марки Ст3сп, ГОСт 8240-97 (17 шт по 6 м)</t>
  </si>
  <si>
    <t>Чаа-Хольский учсток</t>
  </si>
  <si>
    <t>Лист металлический 1500*6000*4 мм сталь марки Ст3сп, ГОСТ 19903-2015 (9 листов)</t>
  </si>
  <si>
    <t>Швеллер двутавр стальной горячекатаный № 30, сталь марки Ст3сп, изготовленный по ГОСТ 8239-89 (17 шт по 6 м)</t>
  </si>
  <si>
    <t>Уголок стальной горячекатаный равнополочный , с размерами 50*50*5, изготовленный по ГОСТ 8509-93 (2 шт по 12 м)</t>
  </si>
  <si>
    <t>Уголок стальной горячекатаный равнополочный, с размерами 40*40*4, изготовленный по ГОСТ 8509-93 (2 шт по 12 м)</t>
  </si>
  <si>
    <t>Лист металлический 1500*6000*4 мм сталь марки Ст3сп, ГОСТ 19903-2015 (2 листа)</t>
  </si>
  <si>
    <t>Швеллер стальной горячекатаный № 16 У сталь марки Ст3сп, ГОСТ 8240-97 (1 шт по 12 м)</t>
  </si>
  <si>
    <t>Швеллер стальной горячекатаный № 10 У сталь марки Ст3сп, ГОСТ 8240-97 (1 шт по 12 м)</t>
  </si>
  <si>
    <t>Швеллер стальной горячекатаный № 18 У сталь марки Ст3сп, ГОСТ 8240-97 (1 шт по 12 м)</t>
  </si>
  <si>
    <t>Швеллер стальной горячекатаный № 20 У сталь марки Ст3сп, ГОСТ 8240-97 (1 шт по 12 м)</t>
  </si>
  <si>
    <t>Сталь листовая горячекатаная с размерами 1500×6000×8 мм, из стали марки Ст3пс, изготовленная по ГОСТ 14637-89 ( 1 лист)</t>
  </si>
  <si>
    <t>Прокат стальной горячекатаный круглый с  диаметром 30 мм из стали марки 3, изготовленный по ГОСТ 2590-2006 (10 шт с длиной 6 м)</t>
  </si>
  <si>
    <t>Прокат стальной горячекатаный круглый с  диаметром 36 мм из стали марки 3, изготовленный по ГОСТ 2590-2006 (10 шт с  длиной 6 м)</t>
  </si>
  <si>
    <t>Прокат стальной горячекатаный круглый с  диаметром 50 мм из стали марки 3, изготовленный по ГОСТ 2590-2006 (4 шт с длиной 6м)</t>
  </si>
  <si>
    <t>Прокат стальной горячекатаный круглый с  диаметром 115 мм из стали марки 45, изготовленный по ГОСТ 2590-2006 (2 шт с длиной 6м)</t>
  </si>
  <si>
    <t>Прокат стальной горячекатаный шестигранный с номинальным диаметром вписанного круга 17 мм из стали марки 35, изготовленный по ГОСТ 2879-2006 (5 шт с длиной 6м)</t>
  </si>
  <si>
    <t>Прокат стальной горячекатаный шестигранный с номинальным диаметром вписанного круга 19 мм из стали марки 35, изготовленный по ГОСТ 2879-2006 ( 5 шт с длиной 6м)</t>
  </si>
  <si>
    <t>Прокат стальной горячекатаный шестигранный с номинальным диаметром вписанного круга 22 мм из стали марки 35, изготовленный по ГОСТ 2879-2006 ( 5 шт с длиной 6м)</t>
  </si>
  <si>
    <t>Прокат стальной горячекатаный шестигранный с номинальным диаметром вписанного круга 24 мм из стали марки 35, изготовленный по ГОСТ 2879-2006 ( 5 шт с длиной 6м)</t>
  </si>
  <si>
    <t>Прокат стальной горячекатаный шестигранный с номинальным диаметром вписанного круга 41 мм из стали марки 35, изготовленный по ГОСТ 2879-2006 ( 5 шт с длиной 6м)</t>
  </si>
  <si>
    <t>Прокат стальной горячекатаный шестигранный с номинальным диаметром вписанного круга 36 мм из стали марки 35, изготовленный по ГОСТ 2879-2006 ( 5 шт с длиной 6м)</t>
  </si>
  <si>
    <t>Сталь листовая горячекатаная с размерами 1500×6000×3 мм, из стали марки Ст3пс, изготовленная по ГОСТ 14637-89 (2 листа)</t>
  </si>
  <si>
    <t>Сталь листовая горячекатаная с размерами 1500×6000×5 мм, из стали марки Ст3пс, изготовленная по ГОСТ 14637-89 (2 листа)</t>
  </si>
  <si>
    <t>Швеллер стальной горячекатанный № 8 У сталь марки Ст3, ГОСТ 8240-97 (5 шт с длиной 12 м)</t>
  </si>
  <si>
    <t xml:space="preserve">Прокат стальной горячекатаный шестигранный с номинальным диаметром вписанного круга 17 мм из стали марки 35, изготовленный по ГОСТ 2879-2006 </t>
  </si>
  <si>
    <t xml:space="preserve">Прокат стальной горячекатаный шестигранный с номинальным диаметром вписанного круга 14 мм из стали марки 35, изготовленный по ГОСТ 2879-2006 </t>
  </si>
  <si>
    <t xml:space="preserve">Прокат стальной горячекатаный шестигранный с номинальным диаметром вписанного круга 24 мм из стали марки 35, изготовленный по ГОСТ 2879-2006 </t>
  </si>
  <si>
    <t>Уголок стальной горячекатаный равнополочный № 10, с размерами 100*100*6,5 изготовленный по ГОСТ 8509-93 (8 по 12 м)</t>
  </si>
  <si>
    <t>Всего по Чаа-Хольскому участку</t>
  </si>
  <si>
    <t xml:space="preserve">Ак-Довуракский участок </t>
  </si>
  <si>
    <t>Шагонарский участок</t>
  </si>
  <si>
    <t>№ 1</t>
  </si>
  <si>
    <t>№ 2</t>
  </si>
  <si>
    <t>№ 3</t>
  </si>
  <si>
    <t xml:space="preserve"> Средняя стоимость за ед.,  с НДС 22% руб.</t>
  </si>
  <si>
    <t xml:space="preserve"> Общая стоимость с НДС 22 %, руб</t>
  </si>
  <si>
    <t>Коммерческие предложения (руб./ ед.изм.) без НДС</t>
  </si>
  <si>
    <t>Сталь листовая горячекатаная с размерами 1500×6000×4 мм, из стали марки Ст3пс, изготовленная по ГОСТ 14637-89 (30 листов)</t>
  </si>
  <si>
    <t>Швеллер стальной горячекатанный № 18 У сталь марки Ст3, ГОСТ 8240-97 (2 шт с длиной 12 м)</t>
  </si>
  <si>
    <t>Сталь листовая горячекатаная с размерами 1500×6000×8 мм, из стали марки Ст3пс, изготовленная по ГОСТ 14637-89 (2 лист)</t>
  </si>
  <si>
    <t>Швеллер двутавр стальной горячекатаный № 30, сталь марки Ст3сп, изготовленный по ГОСТ 8239-89 (3 шт по 6 м)</t>
  </si>
  <si>
    <t>Швеллер стальной горячекатаный № 10 П сталь марки Ст3сп, ГОСТ 8240-97 (6 шт по 6 м)</t>
  </si>
  <si>
    <t>Лист металлический 1500*6000*4 мм сталь марки Ст3сп, ГОСТ 19903-2015 (7 листов)</t>
  </si>
  <si>
    <t>Чаа-Хольский участок</t>
  </si>
  <si>
    <t>Лист металлический 1500*6000*4 мм сталь марки Ст3сп, ГОСТ 19903-2015 (3 листа)</t>
  </si>
  <si>
    <t>Уголок стальной горячекатаный равнополочный , с размерами 50*50*5, изготовленный по ГОСТ 8509-93 (4 шт по 12 м)</t>
  </si>
  <si>
    <t>Н(М)Ц закупки  с учетом округления  (руб.) –2922710 (два миллиона девятсот двадцать две тысяч семьсот десять) рублей 97 копеек, включая НДС (22%) в сумме 527046 (пятьсот двадцать семь тысяч сорок шесть) рублей 24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</si>
</sst>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right" vertical="center"/>
    </xf>
    <xf numFmtId="164" fontId="2" fillId="0" borderId="3" xfId="1" applyFont="1" applyBorder="1" applyAlignment="1">
      <alignment horizontal="right" vertical="center" wrapText="1"/>
    </xf>
    <xf numFmtId="2" fontId="3" fillId="0" borderId="3" xfId="0" applyNumberFormat="1" applyFont="1" applyBorder="1" applyAlignment="1">
      <alignment vertical="center" wrapText="1"/>
    </xf>
    <xf numFmtId="164" fontId="3" fillId="0" borderId="3" xfId="1" applyFont="1" applyBorder="1" applyAlignment="1">
      <alignment horizontal="right" vertical="center" wrapText="1"/>
    </xf>
    <xf numFmtId="2" fontId="3" fillId="0" borderId="3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0" fontId="6" fillId="0" borderId="0" xfId="0" applyFont="1"/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2" fontId="6" fillId="0" borderId="0" xfId="0" applyNumberFormat="1" applyFont="1"/>
    <xf numFmtId="164" fontId="6" fillId="0" borderId="0" xfId="1" applyFont="1"/>
    <xf numFmtId="0" fontId="4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4" fillId="4" borderId="10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vertical="center" wrapText="1"/>
    </xf>
    <xf numFmtId="164" fontId="3" fillId="0" borderId="11" xfId="1" applyFont="1" applyBorder="1" applyAlignment="1">
      <alignment horizontal="right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/>
    </xf>
    <xf numFmtId="2" fontId="5" fillId="2" borderId="3" xfId="0" applyNumberFormat="1" applyFont="1" applyFill="1" applyBorder="1" applyAlignment="1">
      <alignment horizontal="center" vertical="center"/>
    </xf>
    <xf numFmtId="2" fontId="5" fillId="2" borderId="3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right" vertical="center" wrapText="1"/>
    </xf>
    <xf numFmtId="2" fontId="2" fillId="2" borderId="3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2" fontId="3" fillId="2" borderId="3" xfId="0" applyNumberFormat="1" applyFont="1" applyFill="1" applyBorder="1" applyAlignment="1">
      <alignment vertical="center" wrapText="1"/>
    </xf>
    <xf numFmtId="164" fontId="3" fillId="2" borderId="11" xfId="1" applyFont="1" applyFill="1" applyBorder="1" applyAlignment="1">
      <alignment horizontal="right" vertical="center" wrapText="1"/>
    </xf>
    <xf numFmtId="164" fontId="3" fillId="2" borderId="3" xfId="1" applyFont="1" applyFill="1" applyBorder="1" applyAlignment="1">
      <alignment horizontal="right" vertical="center" wrapText="1"/>
    </xf>
    <xf numFmtId="2" fontId="2" fillId="2" borderId="11" xfId="1" applyNumberFormat="1" applyFont="1" applyFill="1" applyBorder="1" applyAlignment="1">
      <alignment horizontal="right" vertical="center" wrapText="1"/>
    </xf>
    <xf numFmtId="2" fontId="3" fillId="2" borderId="3" xfId="0" applyNumberFormat="1" applyFont="1" applyFill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164" fontId="2" fillId="0" borderId="2" xfId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3" xfId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="85" zoomScaleNormal="85" workbookViewId="0">
      <selection activeCell="J35" sqref="J35"/>
    </sheetView>
  </sheetViews>
  <sheetFormatPr defaultRowHeight="15.75" x14ac:dyDescent="0.25"/>
  <cols>
    <col min="1" max="1" width="9.140625" style="13"/>
    <col min="2" max="2" width="59.5703125" style="13" customWidth="1"/>
    <col min="3" max="4" width="11.7109375" style="13" customWidth="1"/>
    <col min="5" max="5" width="15.7109375" style="19" customWidth="1"/>
    <col min="6" max="6" width="17.42578125" style="20" customWidth="1"/>
    <col min="7" max="7" width="19.5703125" style="13" customWidth="1"/>
    <col min="8" max="16384" width="9.140625" style="13"/>
  </cols>
  <sheetData>
    <row r="1" spans="1:7" ht="94.5" customHeight="1" x14ac:dyDescent="0.25">
      <c r="A1" s="67" t="s">
        <v>3</v>
      </c>
      <c r="B1" s="67" t="s">
        <v>8</v>
      </c>
      <c r="C1" s="67" t="s">
        <v>0</v>
      </c>
      <c r="D1" s="67" t="s">
        <v>1</v>
      </c>
      <c r="E1" s="62" t="s">
        <v>36</v>
      </c>
      <c r="F1" s="64" t="s">
        <v>35</v>
      </c>
      <c r="G1" s="12"/>
    </row>
    <row r="2" spans="1:7" ht="16.5" thickBot="1" x14ac:dyDescent="0.3">
      <c r="A2" s="68"/>
      <c r="B2" s="68"/>
      <c r="C2" s="68"/>
      <c r="D2" s="68"/>
      <c r="E2" s="63"/>
      <c r="F2" s="65"/>
      <c r="G2" s="12"/>
    </row>
    <row r="3" spans="1:7" ht="31.5" customHeight="1" x14ac:dyDescent="0.25">
      <c r="A3" s="69" t="s">
        <v>4</v>
      </c>
      <c r="B3" s="70"/>
      <c r="C3" s="70"/>
      <c r="D3" s="70"/>
      <c r="E3" s="70"/>
      <c r="F3" s="71"/>
      <c r="G3" s="12"/>
    </row>
    <row r="4" spans="1:7" ht="47.25" x14ac:dyDescent="0.25">
      <c r="A4" s="1">
        <v>1</v>
      </c>
      <c r="B4" s="26" t="s">
        <v>30</v>
      </c>
      <c r="C4" s="23" t="s">
        <v>7</v>
      </c>
      <c r="D4" s="23">
        <v>1.06</v>
      </c>
      <c r="E4" s="8"/>
      <c r="F4" s="8"/>
      <c r="G4" s="12"/>
    </row>
    <row r="5" spans="1:7" ht="47.25" x14ac:dyDescent="0.25">
      <c r="A5" s="1">
        <v>2</v>
      </c>
      <c r="B5" s="26" t="s">
        <v>20</v>
      </c>
      <c r="C5" s="21" t="s">
        <v>7</v>
      </c>
      <c r="D5" s="22">
        <v>1.206</v>
      </c>
      <c r="E5" s="2"/>
      <c r="F5" s="3"/>
      <c r="G5" s="12"/>
    </row>
    <row r="6" spans="1:7" ht="47.25" x14ac:dyDescent="0.25">
      <c r="A6" s="1">
        <v>3</v>
      </c>
      <c r="B6" s="26" t="s">
        <v>21</v>
      </c>
      <c r="C6" s="21" t="s">
        <v>7</v>
      </c>
      <c r="D6" s="22">
        <v>1.06</v>
      </c>
      <c r="E6" s="2"/>
      <c r="F6" s="3"/>
      <c r="G6" s="12"/>
    </row>
    <row r="7" spans="1:7" ht="47.25" x14ac:dyDescent="0.25">
      <c r="A7" s="1">
        <v>4</v>
      </c>
      <c r="B7" s="26" t="s">
        <v>54</v>
      </c>
      <c r="C7" s="21" t="s">
        <v>7</v>
      </c>
      <c r="D7" s="22">
        <v>0.8</v>
      </c>
      <c r="E7" s="2"/>
      <c r="F7" s="3"/>
      <c r="G7" s="12"/>
    </row>
    <row r="8" spans="1:7" ht="47.25" x14ac:dyDescent="0.25">
      <c r="A8" s="1">
        <v>5</v>
      </c>
      <c r="B8" s="26" t="s">
        <v>13</v>
      </c>
      <c r="C8" s="21" t="s">
        <v>7</v>
      </c>
      <c r="D8" s="16">
        <v>0.13300000000000001</v>
      </c>
      <c r="E8" s="2"/>
      <c r="F8" s="3"/>
      <c r="G8" s="12"/>
    </row>
    <row r="9" spans="1:7" ht="47.25" x14ac:dyDescent="0.25">
      <c r="A9" s="1">
        <v>6</v>
      </c>
      <c r="B9" s="27" t="s">
        <v>12</v>
      </c>
      <c r="C9" s="21" t="s">
        <v>7</v>
      </c>
      <c r="D9" s="17">
        <v>0.182</v>
      </c>
      <c r="E9" s="2"/>
      <c r="F9" s="3"/>
      <c r="G9" s="12"/>
    </row>
    <row r="10" spans="1:7" ht="47.25" x14ac:dyDescent="0.25">
      <c r="A10" s="1">
        <v>7</v>
      </c>
      <c r="B10" s="27" t="s">
        <v>14</v>
      </c>
      <c r="C10" s="21" t="s">
        <v>7</v>
      </c>
      <c r="D10" s="17">
        <v>0.26700000000000002</v>
      </c>
      <c r="E10" s="2"/>
      <c r="F10" s="3"/>
      <c r="G10" s="12"/>
    </row>
    <row r="11" spans="1:7" ht="47.25" x14ac:dyDescent="0.25">
      <c r="A11" s="1">
        <v>8</v>
      </c>
      <c r="B11" s="27" t="s">
        <v>15</v>
      </c>
      <c r="C11" s="21" t="s">
        <v>7</v>
      </c>
      <c r="D11" s="17">
        <v>0.45</v>
      </c>
      <c r="E11" s="2"/>
      <c r="F11" s="3"/>
      <c r="G11" s="12"/>
    </row>
    <row r="12" spans="1:7" ht="63" x14ac:dyDescent="0.25">
      <c r="A12" s="10">
        <v>9</v>
      </c>
      <c r="B12" s="26" t="s">
        <v>25</v>
      </c>
      <c r="C12" s="17" t="s">
        <v>7</v>
      </c>
      <c r="D12" s="16">
        <v>0.2</v>
      </c>
      <c r="E12" s="11"/>
      <c r="F12" s="3"/>
      <c r="G12" s="18"/>
    </row>
    <row r="13" spans="1:7" ht="63" x14ac:dyDescent="0.25">
      <c r="A13" s="10">
        <v>10</v>
      </c>
      <c r="B13" s="27" t="s">
        <v>26</v>
      </c>
      <c r="C13" s="17" t="s">
        <v>7</v>
      </c>
      <c r="D13" s="16">
        <v>0.2</v>
      </c>
      <c r="E13" s="11"/>
      <c r="F13" s="3"/>
      <c r="G13" s="18"/>
    </row>
    <row r="14" spans="1:7" ht="63" x14ac:dyDescent="0.25">
      <c r="A14" s="10">
        <v>11</v>
      </c>
      <c r="B14" s="27" t="s">
        <v>27</v>
      </c>
      <c r="C14" s="17" t="s">
        <v>7</v>
      </c>
      <c r="D14" s="16">
        <v>0.3</v>
      </c>
      <c r="E14" s="11"/>
      <c r="F14" s="3"/>
      <c r="G14" s="18"/>
    </row>
    <row r="15" spans="1:7" ht="36" customHeight="1" x14ac:dyDescent="0.25">
      <c r="A15" s="10">
        <v>12</v>
      </c>
      <c r="B15" s="27" t="s">
        <v>28</v>
      </c>
      <c r="C15" s="17" t="s">
        <v>7</v>
      </c>
      <c r="D15" s="16">
        <v>0.5</v>
      </c>
      <c r="E15" s="11"/>
      <c r="F15" s="3"/>
      <c r="G15" s="18"/>
    </row>
    <row r="16" spans="1:7" ht="31.5" x14ac:dyDescent="0.25">
      <c r="A16" s="10">
        <v>13</v>
      </c>
      <c r="B16" s="27" t="s">
        <v>29</v>
      </c>
      <c r="C16" s="17" t="s">
        <v>7</v>
      </c>
      <c r="D16" s="16">
        <v>0.246</v>
      </c>
      <c r="E16" s="11"/>
      <c r="F16" s="3"/>
      <c r="G16" s="18"/>
    </row>
    <row r="17" spans="1:7" ht="31.5" x14ac:dyDescent="0.25">
      <c r="A17" s="1">
        <v>14</v>
      </c>
      <c r="B17" s="28" t="s">
        <v>31</v>
      </c>
      <c r="C17" s="21" t="s">
        <v>7</v>
      </c>
      <c r="D17" s="22">
        <v>8.5000000000000006E-2</v>
      </c>
      <c r="E17" s="2"/>
      <c r="F17" s="3"/>
      <c r="G17" s="12"/>
    </row>
    <row r="18" spans="1:7" ht="25.5" customHeight="1" x14ac:dyDescent="0.25">
      <c r="A18" s="72" t="s">
        <v>5</v>
      </c>
      <c r="B18" s="73"/>
      <c r="C18" s="7"/>
      <c r="D18" s="8"/>
      <c r="E18" s="4"/>
      <c r="F18" s="5">
        <f>SUM(F5:F17)</f>
        <v>0</v>
      </c>
      <c r="G18" s="12"/>
    </row>
    <row r="19" spans="1:7" ht="31.5" customHeight="1" x14ac:dyDescent="0.25">
      <c r="A19" s="72" t="s">
        <v>9</v>
      </c>
      <c r="B19" s="72"/>
      <c r="C19" s="72"/>
      <c r="D19" s="72"/>
      <c r="E19" s="72"/>
      <c r="F19" s="72"/>
      <c r="G19" s="12"/>
    </row>
    <row r="20" spans="1:7" ht="47.25" x14ac:dyDescent="0.25">
      <c r="A20" s="1">
        <v>1</v>
      </c>
      <c r="B20" s="29" t="s">
        <v>20</v>
      </c>
      <c r="C20" s="21" t="s">
        <v>7</v>
      </c>
      <c r="D20" s="23">
        <v>1</v>
      </c>
      <c r="E20" s="2"/>
      <c r="F20" s="3"/>
      <c r="G20" s="12"/>
    </row>
    <row r="21" spans="1:7" ht="47.25" x14ac:dyDescent="0.25">
      <c r="A21" s="1">
        <v>2</v>
      </c>
      <c r="B21" s="27" t="s">
        <v>17</v>
      </c>
      <c r="C21" s="21" t="s">
        <v>7</v>
      </c>
      <c r="D21" s="23">
        <v>0.3</v>
      </c>
      <c r="E21" s="2"/>
      <c r="F21" s="3"/>
      <c r="G21" s="12"/>
    </row>
    <row r="22" spans="1:7" ht="47.25" x14ac:dyDescent="0.25">
      <c r="A22" s="1">
        <v>3</v>
      </c>
      <c r="B22" s="27" t="s">
        <v>16</v>
      </c>
      <c r="C22" s="21" t="s">
        <v>7</v>
      </c>
      <c r="D22" s="23">
        <v>0.3</v>
      </c>
      <c r="E22" s="2"/>
      <c r="F22" s="3"/>
      <c r="G22" s="12"/>
    </row>
    <row r="23" spans="1:7" ht="47.25" x14ac:dyDescent="0.25">
      <c r="A23" s="1">
        <v>4</v>
      </c>
      <c r="B23" s="27" t="s">
        <v>18</v>
      </c>
      <c r="C23" s="21" t="s">
        <v>7</v>
      </c>
      <c r="D23" s="23">
        <v>0.3</v>
      </c>
      <c r="E23" s="2"/>
      <c r="F23" s="3"/>
      <c r="G23" s="12"/>
    </row>
    <row r="24" spans="1:7" ht="47.25" x14ac:dyDescent="0.25">
      <c r="A24" s="1">
        <v>5</v>
      </c>
      <c r="B24" s="27" t="s">
        <v>19</v>
      </c>
      <c r="C24" s="21" t="s">
        <v>7</v>
      </c>
      <c r="D24" s="23">
        <v>0.3</v>
      </c>
      <c r="E24" s="2"/>
      <c r="F24" s="3"/>
      <c r="G24" s="12"/>
    </row>
    <row r="25" spans="1:7" ht="47.25" x14ac:dyDescent="0.25">
      <c r="A25" s="1">
        <v>6</v>
      </c>
      <c r="B25" s="27" t="s">
        <v>32</v>
      </c>
      <c r="C25" s="21" t="s">
        <v>7</v>
      </c>
      <c r="D25" s="23">
        <v>0.25</v>
      </c>
      <c r="E25" s="2"/>
      <c r="F25" s="3"/>
      <c r="G25" s="12"/>
    </row>
    <row r="26" spans="1:7" ht="47.25" x14ac:dyDescent="0.25">
      <c r="A26" s="1">
        <v>7</v>
      </c>
      <c r="B26" s="27" t="s">
        <v>33</v>
      </c>
      <c r="C26" s="21" t="s">
        <v>7</v>
      </c>
      <c r="D26" s="23">
        <v>0.3</v>
      </c>
      <c r="E26" s="2"/>
      <c r="F26" s="3"/>
      <c r="G26" s="12"/>
    </row>
    <row r="27" spans="1:7" ht="47.25" x14ac:dyDescent="0.25">
      <c r="A27" s="1">
        <v>8</v>
      </c>
      <c r="B27" s="27" t="s">
        <v>34</v>
      </c>
      <c r="C27" s="21" t="s">
        <v>7</v>
      </c>
      <c r="D27" s="23">
        <v>0.28000000000000003</v>
      </c>
      <c r="E27" s="2"/>
      <c r="F27" s="3"/>
      <c r="G27" s="12"/>
    </row>
    <row r="28" spans="1:7" ht="31.5" x14ac:dyDescent="0.25">
      <c r="A28" s="1">
        <v>9</v>
      </c>
      <c r="B28" s="28" t="s">
        <v>37</v>
      </c>
      <c r="C28" s="21" t="s">
        <v>7</v>
      </c>
      <c r="D28" s="23">
        <v>0.5</v>
      </c>
      <c r="E28" s="2"/>
      <c r="F28" s="3"/>
      <c r="G28" s="12"/>
    </row>
    <row r="29" spans="1:7" ht="31.5" x14ac:dyDescent="0.25">
      <c r="A29" s="1">
        <v>10</v>
      </c>
      <c r="B29" s="30" t="s">
        <v>38</v>
      </c>
      <c r="C29" s="21" t="s">
        <v>7</v>
      </c>
      <c r="D29" s="23">
        <v>0.5</v>
      </c>
      <c r="E29" s="2"/>
      <c r="F29" s="3"/>
      <c r="G29" s="12"/>
    </row>
    <row r="30" spans="1:7" ht="47.25" x14ac:dyDescent="0.25">
      <c r="A30" s="1">
        <v>11</v>
      </c>
      <c r="B30" s="31" t="s">
        <v>23</v>
      </c>
      <c r="C30" s="21" t="s">
        <v>7</v>
      </c>
      <c r="D30" s="23">
        <v>0.5</v>
      </c>
      <c r="E30" s="2"/>
      <c r="F30" s="3"/>
      <c r="G30" s="12"/>
    </row>
    <row r="31" spans="1:7" ht="47.25" x14ac:dyDescent="0.25">
      <c r="A31" s="1">
        <v>12</v>
      </c>
      <c r="B31" s="31" t="s">
        <v>22</v>
      </c>
      <c r="C31" s="21" t="s">
        <v>7</v>
      </c>
      <c r="D31" s="23">
        <v>1</v>
      </c>
      <c r="E31" s="2"/>
      <c r="F31" s="3"/>
      <c r="G31" s="12"/>
    </row>
    <row r="32" spans="1:7" ht="47.25" x14ac:dyDescent="0.25">
      <c r="A32" s="1">
        <v>13</v>
      </c>
      <c r="B32" s="32" t="s">
        <v>24</v>
      </c>
      <c r="C32" s="23" t="s">
        <v>7</v>
      </c>
      <c r="D32" s="23">
        <v>0.12</v>
      </c>
      <c r="E32" s="2"/>
      <c r="F32" s="3"/>
      <c r="G32" s="24"/>
    </row>
    <row r="33" spans="1:7" ht="47.25" customHeight="1" x14ac:dyDescent="0.25">
      <c r="A33" s="66" t="s">
        <v>10</v>
      </c>
      <c r="B33" s="66"/>
      <c r="C33" s="1"/>
      <c r="D33" s="8"/>
      <c r="E33" s="6"/>
      <c r="F33" s="5">
        <f>SUM(F20:F32)</f>
        <v>0</v>
      </c>
      <c r="G33" s="12"/>
    </row>
    <row r="34" spans="1:7" ht="31.5" customHeight="1" x14ac:dyDescent="0.25">
      <c r="A34" s="7"/>
      <c r="B34" s="72" t="s">
        <v>11</v>
      </c>
      <c r="C34" s="72"/>
      <c r="D34" s="72"/>
      <c r="E34" s="72"/>
      <c r="F34" s="72"/>
      <c r="G34" s="12"/>
    </row>
    <row r="35" spans="1:7" ht="47.25" x14ac:dyDescent="0.25">
      <c r="A35" s="1">
        <v>1</v>
      </c>
      <c r="B35" s="25" t="s">
        <v>46</v>
      </c>
      <c r="C35" s="33" t="s">
        <v>7</v>
      </c>
      <c r="D35" s="1">
        <v>3.72</v>
      </c>
      <c r="E35" s="8"/>
      <c r="F35" s="8"/>
      <c r="G35" s="12"/>
    </row>
    <row r="36" spans="1:7" ht="39.950000000000003" customHeight="1" x14ac:dyDescent="0.25">
      <c r="A36" s="1">
        <v>2</v>
      </c>
      <c r="B36" s="25" t="s">
        <v>43</v>
      </c>
      <c r="C36" s="33" t="s">
        <v>7</v>
      </c>
      <c r="D36" s="1">
        <v>0.87</v>
      </c>
      <c r="E36" s="8"/>
      <c r="F36" s="8"/>
      <c r="G36" s="12"/>
    </row>
    <row r="37" spans="1:7" ht="31.5" x14ac:dyDescent="0.25">
      <c r="A37" s="1">
        <v>3</v>
      </c>
      <c r="B37" s="15" t="s">
        <v>39</v>
      </c>
      <c r="C37" s="9" t="s">
        <v>7</v>
      </c>
      <c r="D37" s="14">
        <v>0.33</v>
      </c>
      <c r="E37" s="2"/>
      <c r="F37" s="5"/>
      <c r="G37" s="12"/>
    </row>
    <row r="38" spans="1:7" ht="31.5" x14ac:dyDescent="0.25">
      <c r="A38" s="1">
        <v>4</v>
      </c>
      <c r="B38" s="15" t="s">
        <v>40</v>
      </c>
      <c r="C38" s="9" t="s">
        <v>7</v>
      </c>
      <c r="D38" s="14">
        <v>0.22</v>
      </c>
      <c r="E38" s="2"/>
      <c r="F38" s="5"/>
      <c r="G38" s="12"/>
    </row>
    <row r="39" spans="1:7" ht="31.5" x14ac:dyDescent="0.25">
      <c r="A39" s="1">
        <v>5</v>
      </c>
      <c r="B39" s="15" t="s">
        <v>41</v>
      </c>
      <c r="C39" s="9" t="s">
        <v>7</v>
      </c>
      <c r="D39" s="14">
        <v>0.22</v>
      </c>
      <c r="E39" s="2"/>
      <c r="F39" s="5"/>
      <c r="G39" s="12"/>
    </row>
    <row r="40" spans="1:7" ht="31.5" x14ac:dyDescent="0.25">
      <c r="A40" s="1">
        <v>6</v>
      </c>
      <c r="B40" s="34" t="s">
        <v>42</v>
      </c>
      <c r="C40" s="9" t="s">
        <v>7</v>
      </c>
      <c r="D40" s="14">
        <v>0.55000000000000004</v>
      </c>
      <c r="E40" s="2"/>
      <c r="F40" s="5"/>
      <c r="G40" s="12"/>
    </row>
    <row r="41" spans="1:7" ht="31.5" x14ac:dyDescent="0.25">
      <c r="A41" s="1">
        <v>7</v>
      </c>
      <c r="B41" s="34" t="s">
        <v>45</v>
      </c>
      <c r="C41" s="9" t="s">
        <v>7</v>
      </c>
      <c r="D41" s="14">
        <v>2.54</v>
      </c>
      <c r="E41" s="2"/>
      <c r="F41" s="5"/>
      <c r="G41" s="12"/>
    </row>
    <row r="42" spans="1:7" ht="45" customHeight="1" x14ac:dyDescent="0.25">
      <c r="A42" s="74" t="s">
        <v>2</v>
      </c>
      <c r="B42" s="75"/>
      <c r="C42" s="1"/>
      <c r="D42" s="8"/>
      <c r="E42" s="6"/>
      <c r="F42" s="5"/>
      <c r="G42" s="12"/>
    </row>
    <row r="43" spans="1:7" ht="24.95" customHeight="1" x14ac:dyDescent="0.25">
      <c r="A43" s="7"/>
      <c r="B43" s="76" t="s">
        <v>44</v>
      </c>
      <c r="C43" s="77"/>
      <c r="D43" s="77"/>
      <c r="E43" s="77"/>
      <c r="F43" s="78"/>
      <c r="G43" s="12"/>
    </row>
    <row r="44" spans="1:7" ht="47.25" x14ac:dyDescent="0.25">
      <c r="A44" s="1">
        <v>1</v>
      </c>
      <c r="B44" s="35" t="s">
        <v>47</v>
      </c>
      <c r="C44" s="1" t="s">
        <v>7</v>
      </c>
      <c r="D44" s="1">
        <v>0.09</v>
      </c>
      <c r="E44" s="6"/>
      <c r="F44" s="5"/>
      <c r="G44" s="12"/>
    </row>
    <row r="45" spans="1:7" ht="47.25" x14ac:dyDescent="0.25">
      <c r="A45" s="1">
        <v>2</v>
      </c>
      <c r="B45" s="35" t="s">
        <v>48</v>
      </c>
      <c r="C45" s="1" t="s">
        <v>7</v>
      </c>
      <c r="D45" s="1">
        <v>0.06</v>
      </c>
      <c r="E45" s="6"/>
      <c r="F45" s="5"/>
      <c r="G45" s="12"/>
    </row>
    <row r="46" spans="1:7" ht="31.5" x14ac:dyDescent="0.25">
      <c r="A46" s="1">
        <v>3</v>
      </c>
      <c r="B46" s="35" t="s">
        <v>49</v>
      </c>
      <c r="C46" s="1" t="s">
        <v>7</v>
      </c>
      <c r="D46" s="1">
        <v>0.56999999999999995</v>
      </c>
      <c r="E46" s="6"/>
      <c r="F46" s="5"/>
      <c r="G46" s="12"/>
    </row>
    <row r="47" spans="1:7" ht="31.5" x14ac:dyDescent="0.25">
      <c r="A47" s="1">
        <v>4</v>
      </c>
      <c r="B47" s="15" t="s">
        <v>50</v>
      </c>
      <c r="C47" s="1" t="s">
        <v>7</v>
      </c>
      <c r="D47" s="1">
        <v>0.17</v>
      </c>
      <c r="E47" s="6"/>
      <c r="F47" s="5"/>
      <c r="G47" s="12"/>
    </row>
    <row r="48" spans="1:7" ht="31.5" x14ac:dyDescent="0.25">
      <c r="A48" s="1">
        <v>5</v>
      </c>
      <c r="B48" s="35" t="s">
        <v>51</v>
      </c>
      <c r="C48" s="1" t="s">
        <v>7</v>
      </c>
      <c r="D48" s="1">
        <v>0.1</v>
      </c>
      <c r="E48" s="6"/>
      <c r="F48" s="5"/>
      <c r="G48" s="12"/>
    </row>
    <row r="49" spans="1:7" ht="31.5" x14ac:dyDescent="0.25">
      <c r="A49" s="1">
        <v>6</v>
      </c>
      <c r="B49" s="35" t="s">
        <v>52</v>
      </c>
      <c r="C49" s="1" t="s">
        <v>7</v>
      </c>
      <c r="D49" s="1">
        <v>0.2</v>
      </c>
      <c r="E49" s="6"/>
      <c r="F49" s="5"/>
      <c r="G49" s="12"/>
    </row>
    <row r="50" spans="1:7" ht="31.5" x14ac:dyDescent="0.25">
      <c r="A50" s="1">
        <v>5</v>
      </c>
      <c r="B50" s="35" t="s">
        <v>53</v>
      </c>
      <c r="C50" s="1" t="s">
        <v>7</v>
      </c>
      <c r="D50" s="1">
        <v>0.22</v>
      </c>
      <c r="E50" s="6"/>
      <c r="F50" s="5"/>
      <c r="G50" s="12"/>
    </row>
    <row r="51" spans="1:7" x14ac:dyDescent="0.25">
      <c r="A51" s="66" t="s">
        <v>6</v>
      </c>
      <c r="B51" s="66"/>
      <c r="C51" s="7"/>
      <c r="D51" s="8"/>
      <c r="E51" s="4"/>
      <c r="F51" s="5">
        <f>F42+F33+F18</f>
        <v>0</v>
      </c>
      <c r="G51" s="12"/>
    </row>
  </sheetData>
  <mergeCells count="14">
    <mergeCell ref="E1:E2"/>
    <mergeCell ref="F1:F2"/>
    <mergeCell ref="A51:B51"/>
    <mergeCell ref="A1:A2"/>
    <mergeCell ref="B1:B2"/>
    <mergeCell ref="C1:C2"/>
    <mergeCell ref="D1:D2"/>
    <mergeCell ref="A3:F3"/>
    <mergeCell ref="A18:B18"/>
    <mergeCell ref="A19:F19"/>
    <mergeCell ref="A33:B33"/>
    <mergeCell ref="B34:F34"/>
    <mergeCell ref="A42:B42"/>
    <mergeCell ref="B43:F4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tabSelected="1" topLeftCell="A28" zoomScale="85" zoomScaleNormal="85" workbookViewId="0">
      <selection activeCell="D49" sqref="D49"/>
    </sheetView>
  </sheetViews>
  <sheetFormatPr defaultRowHeight="15.75" x14ac:dyDescent="0.25"/>
  <cols>
    <col min="1" max="1" width="6.5703125" style="13" customWidth="1"/>
    <col min="2" max="2" width="63.85546875" style="13" customWidth="1"/>
    <col min="3" max="4" width="11.7109375" style="13" customWidth="1"/>
    <col min="5" max="6" width="12.7109375" style="13" customWidth="1"/>
    <col min="7" max="7" width="12.7109375" style="19" customWidth="1"/>
    <col min="8" max="8" width="18.7109375" style="20" customWidth="1"/>
    <col min="9" max="9" width="18.7109375" style="13" customWidth="1"/>
    <col min="10" max="11" width="9.140625" style="13"/>
    <col min="12" max="12" width="16.28515625" style="13" customWidth="1"/>
    <col min="13" max="13" width="9.140625" style="13"/>
    <col min="14" max="14" width="10" style="13" customWidth="1"/>
    <col min="15" max="15" width="9.140625" style="13"/>
    <col min="16" max="16" width="10" style="13" bestFit="1" customWidth="1"/>
    <col min="17" max="16384" width="9.140625" style="13"/>
  </cols>
  <sheetData>
    <row r="1" spans="1:16" ht="42.75" customHeight="1" x14ac:dyDescent="0.25">
      <c r="A1" s="79" t="s">
        <v>3</v>
      </c>
      <c r="B1" s="79" t="s">
        <v>8</v>
      </c>
      <c r="C1" s="79" t="s">
        <v>0</v>
      </c>
      <c r="D1" s="79" t="s">
        <v>1</v>
      </c>
      <c r="E1" s="81" t="s">
        <v>80</v>
      </c>
      <c r="F1" s="81"/>
      <c r="G1" s="81"/>
      <c r="H1" s="80" t="s">
        <v>78</v>
      </c>
      <c r="I1" s="79" t="s">
        <v>79</v>
      </c>
    </row>
    <row r="2" spans="1:16" ht="30" customHeight="1" x14ac:dyDescent="0.25">
      <c r="A2" s="79"/>
      <c r="B2" s="79"/>
      <c r="C2" s="79"/>
      <c r="D2" s="79"/>
      <c r="E2" s="8" t="s">
        <v>75</v>
      </c>
      <c r="F2" s="8" t="s">
        <v>76</v>
      </c>
      <c r="G2" s="50" t="s">
        <v>77</v>
      </c>
      <c r="H2" s="80"/>
      <c r="I2" s="79"/>
    </row>
    <row r="3" spans="1:16" ht="21.75" customHeight="1" x14ac:dyDescent="0.25">
      <c r="A3" s="82" t="s">
        <v>73</v>
      </c>
      <c r="B3" s="83"/>
      <c r="C3" s="83"/>
      <c r="D3" s="83"/>
      <c r="E3" s="83"/>
      <c r="F3" s="83"/>
      <c r="G3" s="83"/>
      <c r="H3" s="83"/>
      <c r="I3" s="75"/>
    </row>
    <row r="4" spans="1:16" ht="47.25" x14ac:dyDescent="0.25">
      <c r="A4" s="23">
        <v>1</v>
      </c>
      <c r="B4" s="37" t="s">
        <v>65</v>
      </c>
      <c r="C4" s="23" t="s">
        <v>7</v>
      </c>
      <c r="D4" s="23">
        <v>0.4</v>
      </c>
      <c r="E4" s="43">
        <v>73180.33</v>
      </c>
      <c r="F4" s="43">
        <v>86352.79</v>
      </c>
      <c r="G4" s="43">
        <v>77995.600000000006</v>
      </c>
      <c r="H4" s="52">
        <f>(E4+F4+G4)/3*1.22</f>
        <v>96595.012800000011</v>
      </c>
      <c r="I4" s="53">
        <f>H4*D4</f>
        <v>38638.005120000009</v>
      </c>
      <c r="O4" s="19"/>
      <c r="P4" s="19"/>
    </row>
    <row r="5" spans="1:16" ht="47.25" x14ac:dyDescent="0.25">
      <c r="A5" s="23">
        <v>2</v>
      </c>
      <c r="B5" s="37" t="s">
        <v>66</v>
      </c>
      <c r="C5" s="21" t="s">
        <v>7</v>
      </c>
      <c r="D5" s="22">
        <v>0.7</v>
      </c>
      <c r="E5" s="44">
        <v>75540.98</v>
      </c>
      <c r="F5" s="44">
        <v>89138.36</v>
      </c>
      <c r="G5" s="44">
        <v>80511.58</v>
      </c>
      <c r="H5" s="52">
        <f t="shared" ref="H5:H20" si="0">(E5+F5+G5)/3*1.22</f>
        <v>99710.974133333322</v>
      </c>
      <c r="I5" s="53">
        <f t="shared" ref="I5:I20" si="1">H5*D5</f>
        <v>69797.681893333327</v>
      </c>
    </row>
    <row r="6" spans="1:16" ht="47.25" x14ac:dyDescent="0.25">
      <c r="A6" s="23">
        <v>3</v>
      </c>
      <c r="B6" s="37" t="s">
        <v>83</v>
      </c>
      <c r="C6" s="21" t="s">
        <v>7</v>
      </c>
      <c r="D6" s="22">
        <v>1.2</v>
      </c>
      <c r="E6" s="44">
        <v>70819.67</v>
      </c>
      <c r="F6" s="44">
        <v>83567.210000000006</v>
      </c>
      <c r="G6" s="44">
        <v>75479.600000000006</v>
      </c>
      <c r="H6" s="52">
        <f t="shared" si="0"/>
        <v>93479.035199999998</v>
      </c>
      <c r="I6" s="53">
        <f t="shared" si="1"/>
        <v>112174.84224</v>
      </c>
    </row>
    <row r="7" spans="1:16" ht="47.25" x14ac:dyDescent="0.25">
      <c r="A7" s="23">
        <v>4</v>
      </c>
      <c r="B7" s="37" t="s">
        <v>55</v>
      </c>
      <c r="C7" s="21" t="s">
        <v>7</v>
      </c>
      <c r="D7" s="16">
        <v>0.3</v>
      </c>
      <c r="E7" s="45">
        <v>70819.67</v>
      </c>
      <c r="F7" s="45">
        <v>83567.210000000006</v>
      </c>
      <c r="G7" s="44">
        <v>75479.600000000006</v>
      </c>
      <c r="H7" s="52">
        <f t="shared" si="0"/>
        <v>93479.035199999998</v>
      </c>
      <c r="I7" s="53">
        <f t="shared" si="1"/>
        <v>28043.71056</v>
      </c>
    </row>
    <row r="8" spans="1:16" ht="47.25" x14ac:dyDescent="0.25">
      <c r="A8" s="23">
        <v>5</v>
      </c>
      <c r="B8" s="38" t="s">
        <v>56</v>
      </c>
      <c r="C8" s="21" t="s">
        <v>7</v>
      </c>
      <c r="D8" s="17">
        <v>0.5</v>
      </c>
      <c r="E8" s="46">
        <v>70819.67</v>
      </c>
      <c r="F8" s="46">
        <v>83567.210000000006</v>
      </c>
      <c r="G8" s="44">
        <v>75479.600000000006</v>
      </c>
      <c r="H8" s="52">
        <f t="shared" si="0"/>
        <v>93479.035199999998</v>
      </c>
      <c r="I8" s="53">
        <f t="shared" si="1"/>
        <v>46739.517599999999</v>
      </c>
    </row>
    <row r="9" spans="1:16" ht="47.25" x14ac:dyDescent="0.25">
      <c r="A9" s="23">
        <v>6</v>
      </c>
      <c r="B9" s="38" t="s">
        <v>57</v>
      </c>
      <c r="C9" s="21" t="s">
        <v>7</v>
      </c>
      <c r="D9" s="17">
        <v>0.4</v>
      </c>
      <c r="E9" s="46">
        <v>70819.67</v>
      </c>
      <c r="F9" s="46">
        <v>83567.210000000006</v>
      </c>
      <c r="G9" s="44">
        <v>75479.600000000006</v>
      </c>
      <c r="H9" s="52">
        <f t="shared" si="0"/>
        <v>93479.035199999998</v>
      </c>
      <c r="I9" s="53">
        <f t="shared" si="1"/>
        <v>37391.614079999999</v>
      </c>
    </row>
    <row r="10" spans="1:16" ht="47.25" x14ac:dyDescent="0.25">
      <c r="A10" s="23">
        <v>7</v>
      </c>
      <c r="B10" s="38" t="s">
        <v>14</v>
      </c>
      <c r="C10" s="21" t="s">
        <v>7</v>
      </c>
      <c r="D10" s="17">
        <v>0.2</v>
      </c>
      <c r="E10" s="46">
        <v>73180.33</v>
      </c>
      <c r="F10" s="46">
        <v>86352.79</v>
      </c>
      <c r="G10" s="44">
        <v>77995.600000000006</v>
      </c>
      <c r="H10" s="52">
        <f t="shared" si="0"/>
        <v>96595.012800000011</v>
      </c>
      <c r="I10" s="53">
        <f t="shared" si="1"/>
        <v>19319.002560000004</v>
      </c>
    </row>
    <row r="11" spans="1:16" ht="47.25" x14ac:dyDescent="0.25">
      <c r="A11" s="23">
        <v>8</v>
      </c>
      <c r="B11" s="38" t="s">
        <v>58</v>
      </c>
      <c r="C11" s="21" t="s">
        <v>7</v>
      </c>
      <c r="D11" s="17">
        <v>1</v>
      </c>
      <c r="E11" s="46">
        <v>73180.33</v>
      </c>
      <c r="F11" s="46">
        <v>86352.79</v>
      </c>
      <c r="G11" s="44">
        <v>77995.600000000006</v>
      </c>
      <c r="H11" s="52">
        <f t="shared" si="0"/>
        <v>96595.012800000011</v>
      </c>
      <c r="I11" s="53">
        <f t="shared" si="1"/>
        <v>96595.012800000011</v>
      </c>
    </row>
    <row r="12" spans="1:16" ht="63" x14ac:dyDescent="0.25">
      <c r="A12" s="23">
        <v>9</v>
      </c>
      <c r="B12" s="37" t="s">
        <v>59</v>
      </c>
      <c r="C12" s="17" t="s">
        <v>7</v>
      </c>
      <c r="D12" s="16">
        <v>5.8999999999999997E-2</v>
      </c>
      <c r="E12" s="45">
        <v>100327.87</v>
      </c>
      <c r="F12" s="45">
        <v>118386.89</v>
      </c>
      <c r="G12" s="45">
        <v>106929.44</v>
      </c>
      <c r="H12" s="52">
        <f t="shared" si="0"/>
        <v>132428.64133333333</v>
      </c>
      <c r="I12" s="53">
        <f t="shared" si="1"/>
        <v>7813.2898386666666</v>
      </c>
    </row>
    <row r="13" spans="1:16" ht="63" x14ac:dyDescent="0.25">
      <c r="A13" s="23">
        <v>10</v>
      </c>
      <c r="B13" s="38" t="s">
        <v>60</v>
      </c>
      <c r="C13" s="17" t="s">
        <v>7</v>
      </c>
      <c r="D13" s="16">
        <v>7.4999999999999997E-2</v>
      </c>
      <c r="E13" s="45">
        <v>100327.87</v>
      </c>
      <c r="F13" s="45">
        <v>118386.89</v>
      </c>
      <c r="G13" s="45">
        <v>106929.44</v>
      </c>
      <c r="H13" s="52">
        <f t="shared" si="0"/>
        <v>132428.64133333333</v>
      </c>
      <c r="I13" s="53">
        <f t="shared" si="1"/>
        <v>9932.1481000000003</v>
      </c>
    </row>
    <row r="14" spans="1:16" ht="63" x14ac:dyDescent="0.25">
      <c r="A14" s="23">
        <v>11</v>
      </c>
      <c r="B14" s="38" t="s">
        <v>61</v>
      </c>
      <c r="C14" s="17" t="s">
        <v>7</v>
      </c>
      <c r="D14" s="16">
        <v>9.9000000000000005E-2</v>
      </c>
      <c r="E14" s="45">
        <v>100327.87</v>
      </c>
      <c r="F14" s="45">
        <v>118386.89</v>
      </c>
      <c r="G14" s="45">
        <v>106929.44</v>
      </c>
      <c r="H14" s="52">
        <f t="shared" si="0"/>
        <v>132428.64133333333</v>
      </c>
      <c r="I14" s="53">
        <f t="shared" si="1"/>
        <v>13110.435492000001</v>
      </c>
    </row>
    <row r="15" spans="1:16" ht="63" x14ac:dyDescent="0.25">
      <c r="A15" s="23">
        <v>12</v>
      </c>
      <c r="B15" s="38" t="s">
        <v>62</v>
      </c>
      <c r="C15" s="17" t="s">
        <v>7</v>
      </c>
      <c r="D15" s="16">
        <v>0.12</v>
      </c>
      <c r="E15" s="45">
        <v>100327.87</v>
      </c>
      <c r="F15" s="45">
        <v>118386.89</v>
      </c>
      <c r="G15" s="45">
        <v>106929.44</v>
      </c>
      <c r="H15" s="52">
        <f t="shared" si="0"/>
        <v>132428.64133333333</v>
      </c>
      <c r="I15" s="53">
        <f t="shared" si="1"/>
        <v>15891.436959999999</v>
      </c>
    </row>
    <row r="16" spans="1:16" ht="63" x14ac:dyDescent="0.25">
      <c r="A16" s="23">
        <v>13</v>
      </c>
      <c r="B16" s="38" t="s">
        <v>64</v>
      </c>
      <c r="C16" s="17" t="s">
        <v>7</v>
      </c>
      <c r="D16" s="16">
        <v>0.26400000000000001</v>
      </c>
      <c r="E16" s="45">
        <v>100327.87</v>
      </c>
      <c r="F16" s="45">
        <v>118386.89</v>
      </c>
      <c r="G16" s="45">
        <v>106929.44</v>
      </c>
      <c r="H16" s="52">
        <f t="shared" si="0"/>
        <v>132428.64133333333</v>
      </c>
      <c r="I16" s="53">
        <f t="shared" si="1"/>
        <v>34961.161312000004</v>
      </c>
    </row>
    <row r="17" spans="1:9" ht="63" x14ac:dyDescent="0.25">
      <c r="A17" s="54">
        <v>14</v>
      </c>
      <c r="B17" s="38" t="s">
        <v>63</v>
      </c>
      <c r="C17" s="47" t="s">
        <v>7</v>
      </c>
      <c r="D17" s="16">
        <v>0.34200000000000003</v>
      </c>
      <c r="E17" s="45">
        <v>100327.87</v>
      </c>
      <c r="F17" s="45">
        <v>118386.89</v>
      </c>
      <c r="G17" s="45">
        <v>106929.44</v>
      </c>
      <c r="H17" s="52">
        <f t="shared" si="0"/>
        <v>132428.64133333333</v>
      </c>
      <c r="I17" s="53">
        <f t="shared" si="1"/>
        <v>45290.595336000006</v>
      </c>
    </row>
    <row r="18" spans="1:9" ht="31.5" x14ac:dyDescent="0.25">
      <c r="A18" s="54">
        <v>15</v>
      </c>
      <c r="B18" s="38" t="s">
        <v>29</v>
      </c>
      <c r="C18" s="47" t="s">
        <v>7</v>
      </c>
      <c r="D18" s="16">
        <v>0.28999999999999998</v>
      </c>
      <c r="E18" s="45">
        <v>62557.38</v>
      </c>
      <c r="F18" s="45">
        <v>73817.710000000006</v>
      </c>
      <c r="G18" s="45">
        <v>66673.66</v>
      </c>
      <c r="H18" s="52">
        <f t="shared" si="0"/>
        <v>82573.15833333334</v>
      </c>
      <c r="I18" s="53">
        <f t="shared" si="1"/>
        <v>23946.215916666668</v>
      </c>
    </row>
    <row r="19" spans="1:9" ht="31.5" x14ac:dyDescent="0.25">
      <c r="A19" s="54">
        <v>16</v>
      </c>
      <c r="B19" s="25" t="s">
        <v>82</v>
      </c>
      <c r="C19" s="47" t="s">
        <v>7</v>
      </c>
      <c r="D19" s="16">
        <v>0.4</v>
      </c>
      <c r="E19" s="43">
        <v>73180.33</v>
      </c>
      <c r="F19" s="43">
        <v>86352.79</v>
      </c>
      <c r="G19" s="43">
        <v>77995.600000000006</v>
      </c>
      <c r="H19" s="52">
        <f t="shared" si="0"/>
        <v>96595.012800000011</v>
      </c>
      <c r="I19" s="53">
        <f t="shared" si="1"/>
        <v>38638.005120000009</v>
      </c>
    </row>
    <row r="20" spans="1:9" ht="31.5" x14ac:dyDescent="0.25">
      <c r="A20" s="54">
        <v>17</v>
      </c>
      <c r="B20" s="49" t="s">
        <v>67</v>
      </c>
      <c r="C20" s="48" t="s">
        <v>7</v>
      </c>
      <c r="D20" s="22">
        <v>0.85</v>
      </c>
      <c r="E20" s="44">
        <v>77901.64</v>
      </c>
      <c r="F20" s="44">
        <v>91923.94</v>
      </c>
      <c r="G20" s="44">
        <v>83027.570000000007</v>
      </c>
      <c r="H20" s="52">
        <f t="shared" si="0"/>
        <v>102826.94766666667</v>
      </c>
      <c r="I20" s="53">
        <f t="shared" si="1"/>
        <v>87402.905516666666</v>
      </c>
    </row>
    <row r="21" spans="1:9" ht="25.5" customHeight="1" x14ac:dyDescent="0.25">
      <c r="A21" s="85" t="s">
        <v>5</v>
      </c>
      <c r="B21" s="86"/>
      <c r="C21" s="56"/>
      <c r="D21" s="55"/>
      <c r="E21" s="55"/>
      <c r="F21" s="55"/>
      <c r="G21" s="57"/>
      <c r="H21" s="58"/>
      <c r="I21" s="59">
        <f>SUM(I4:I20)</f>
        <v>725685.58044533338</v>
      </c>
    </row>
    <row r="22" spans="1:9" ht="25.5" customHeight="1" x14ac:dyDescent="0.25">
      <c r="A22" s="88" t="s">
        <v>74</v>
      </c>
      <c r="B22" s="90"/>
      <c r="C22" s="90"/>
      <c r="D22" s="90"/>
      <c r="E22" s="90"/>
      <c r="F22" s="90"/>
      <c r="G22" s="90"/>
      <c r="H22" s="90"/>
      <c r="I22" s="89"/>
    </row>
    <row r="23" spans="1:9" ht="47.25" x14ac:dyDescent="0.25">
      <c r="A23" s="23">
        <v>1</v>
      </c>
      <c r="B23" s="41" t="s">
        <v>81</v>
      </c>
      <c r="C23" s="23" t="s">
        <v>7</v>
      </c>
      <c r="D23" s="23">
        <v>8.6</v>
      </c>
      <c r="E23" s="43">
        <v>76721.31</v>
      </c>
      <c r="F23" s="43">
        <v>90531.15</v>
      </c>
      <c r="G23" s="44">
        <v>81769.570000000007</v>
      </c>
      <c r="H23" s="60">
        <f>(E23+F23+G23)/3*1.22</f>
        <v>101268.95886666667</v>
      </c>
      <c r="I23" s="53">
        <f t="shared" ref="I23:I35" si="2">H23*D23</f>
        <v>870913.04625333333</v>
      </c>
    </row>
    <row r="24" spans="1:9" ht="47.25" x14ac:dyDescent="0.25">
      <c r="A24" s="23">
        <v>2</v>
      </c>
      <c r="B24" s="38" t="s">
        <v>69</v>
      </c>
      <c r="C24" s="21" t="s">
        <v>7</v>
      </c>
      <c r="D24" s="23">
        <v>0.3</v>
      </c>
      <c r="E24" s="43">
        <v>100327.87</v>
      </c>
      <c r="F24" s="43">
        <v>118386.89</v>
      </c>
      <c r="G24" s="44">
        <v>106929.44</v>
      </c>
      <c r="H24" s="60">
        <f t="shared" ref="H24:H35" si="3">(E24+F24+G24)/3*1.22</f>
        <v>132428.64133333333</v>
      </c>
      <c r="I24" s="53">
        <f t="shared" si="2"/>
        <v>39728.592400000001</v>
      </c>
    </row>
    <row r="25" spans="1:9" ht="47.25" x14ac:dyDescent="0.25">
      <c r="A25" s="23">
        <v>3</v>
      </c>
      <c r="B25" s="38" t="s">
        <v>68</v>
      </c>
      <c r="C25" s="21" t="s">
        <v>7</v>
      </c>
      <c r="D25" s="23">
        <v>0.3</v>
      </c>
      <c r="E25" s="43">
        <v>100327.87</v>
      </c>
      <c r="F25" s="43">
        <v>118386.89</v>
      </c>
      <c r="G25" s="44">
        <v>106929.44</v>
      </c>
      <c r="H25" s="60">
        <f t="shared" si="3"/>
        <v>132428.64133333333</v>
      </c>
      <c r="I25" s="53">
        <f t="shared" si="2"/>
        <v>39728.592400000001</v>
      </c>
    </row>
    <row r="26" spans="1:9" ht="47.25" x14ac:dyDescent="0.25">
      <c r="A26" s="23">
        <v>4</v>
      </c>
      <c r="B26" s="38" t="s">
        <v>70</v>
      </c>
      <c r="C26" s="21" t="s">
        <v>7</v>
      </c>
      <c r="D26" s="23">
        <v>0.3</v>
      </c>
      <c r="E26" s="43">
        <v>100327.87</v>
      </c>
      <c r="F26" s="43">
        <v>118386.89</v>
      </c>
      <c r="G26" s="44">
        <v>106929.44</v>
      </c>
      <c r="H26" s="60">
        <f t="shared" si="3"/>
        <v>132428.64133333333</v>
      </c>
      <c r="I26" s="53">
        <f t="shared" si="2"/>
        <v>39728.592400000001</v>
      </c>
    </row>
    <row r="27" spans="1:9" ht="47.25" x14ac:dyDescent="0.25">
      <c r="A27" s="23">
        <v>5</v>
      </c>
      <c r="B27" s="38" t="s">
        <v>19</v>
      </c>
      <c r="C27" s="21" t="s">
        <v>7</v>
      </c>
      <c r="D27" s="23">
        <v>0.3</v>
      </c>
      <c r="E27" s="43">
        <v>100327.87</v>
      </c>
      <c r="F27" s="43">
        <v>118386.89</v>
      </c>
      <c r="G27" s="44">
        <v>106929.44</v>
      </c>
      <c r="H27" s="60">
        <f t="shared" si="3"/>
        <v>132428.64133333333</v>
      </c>
      <c r="I27" s="53">
        <f t="shared" si="2"/>
        <v>39728.592400000001</v>
      </c>
    </row>
    <row r="28" spans="1:9" ht="47.25" x14ac:dyDescent="0.25">
      <c r="A28" s="23">
        <v>6</v>
      </c>
      <c r="B28" s="38" t="s">
        <v>32</v>
      </c>
      <c r="C28" s="21" t="s">
        <v>7</v>
      </c>
      <c r="D28" s="23">
        <v>0.25</v>
      </c>
      <c r="E28" s="43">
        <v>70819.67</v>
      </c>
      <c r="F28" s="43">
        <v>83567.210000000006</v>
      </c>
      <c r="G28" s="44">
        <v>75479.600000000006</v>
      </c>
      <c r="H28" s="60">
        <f t="shared" si="3"/>
        <v>93479.035199999998</v>
      </c>
      <c r="I28" s="53">
        <f t="shared" si="2"/>
        <v>23369.7588</v>
      </c>
    </row>
    <row r="29" spans="1:9" ht="47.25" x14ac:dyDescent="0.25">
      <c r="A29" s="23">
        <v>7</v>
      </c>
      <c r="B29" s="38" t="s">
        <v>33</v>
      </c>
      <c r="C29" s="21" t="s">
        <v>7</v>
      </c>
      <c r="D29" s="23">
        <v>0.3</v>
      </c>
      <c r="E29" s="43">
        <v>70819.67</v>
      </c>
      <c r="F29" s="43">
        <v>83567.210000000006</v>
      </c>
      <c r="G29" s="44">
        <v>75479.600000000006</v>
      </c>
      <c r="H29" s="60">
        <f t="shared" si="3"/>
        <v>93479.035199999998</v>
      </c>
      <c r="I29" s="53">
        <f t="shared" si="2"/>
        <v>28043.71056</v>
      </c>
    </row>
    <row r="30" spans="1:9" ht="47.25" x14ac:dyDescent="0.25">
      <c r="A30" s="23">
        <v>8</v>
      </c>
      <c r="B30" s="38" t="s">
        <v>34</v>
      </c>
      <c r="C30" s="21" t="s">
        <v>7</v>
      </c>
      <c r="D30" s="23">
        <v>0.28000000000000003</v>
      </c>
      <c r="E30" s="43">
        <v>70819.67</v>
      </c>
      <c r="F30" s="43">
        <v>83567.210000000006</v>
      </c>
      <c r="G30" s="44">
        <v>75479.600000000006</v>
      </c>
      <c r="H30" s="60">
        <f t="shared" si="3"/>
        <v>93479.035199999998</v>
      </c>
      <c r="I30" s="53">
        <f t="shared" si="2"/>
        <v>26174.129856000003</v>
      </c>
    </row>
    <row r="31" spans="1:9" ht="31.5" x14ac:dyDescent="0.25">
      <c r="A31" s="23">
        <v>9</v>
      </c>
      <c r="B31" s="49" t="s">
        <v>37</v>
      </c>
      <c r="C31" s="21" t="s">
        <v>7</v>
      </c>
      <c r="D31" s="23">
        <v>0.5</v>
      </c>
      <c r="E31" s="43">
        <v>100327.87</v>
      </c>
      <c r="F31" s="43">
        <v>118386.89</v>
      </c>
      <c r="G31" s="44">
        <v>106929.44</v>
      </c>
      <c r="H31" s="60">
        <f t="shared" si="3"/>
        <v>132428.64133333333</v>
      </c>
      <c r="I31" s="53">
        <f t="shared" si="2"/>
        <v>66214.320666666667</v>
      </c>
    </row>
    <row r="32" spans="1:9" ht="31.5" x14ac:dyDescent="0.25">
      <c r="A32" s="23">
        <v>10</v>
      </c>
      <c r="B32" s="36" t="s">
        <v>38</v>
      </c>
      <c r="C32" s="21" t="s">
        <v>7</v>
      </c>
      <c r="D32" s="23">
        <v>0.5</v>
      </c>
      <c r="E32" s="43">
        <v>76721.31</v>
      </c>
      <c r="F32" s="43">
        <v>90531.15</v>
      </c>
      <c r="G32" s="44">
        <v>81769.570000000007</v>
      </c>
      <c r="H32" s="60">
        <f t="shared" si="3"/>
        <v>101268.95886666667</v>
      </c>
      <c r="I32" s="53">
        <f t="shared" si="2"/>
        <v>50634.479433333334</v>
      </c>
    </row>
    <row r="33" spans="1:9" ht="47.25" x14ac:dyDescent="0.25">
      <c r="A33" s="23">
        <v>11</v>
      </c>
      <c r="B33" s="39" t="s">
        <v>23</v>
      </c>
      <c r="C33" s="21" t="s">
        <v>7</v>
      </c>
      <c r="D33" s="23">
        <v>0.5</v>
      </c>
      <c r="E33" s="43">
        <v>70819.67</v>
      </c>
      <c r="F33" s="43">
        <v>83567.210000000006</v>
      </c>
      <c r="G33" s="44">
        <v>75479.600000000006</v>
      </c>
      <c r="H33" s="60">
        <f t="shared" si="3"/>
        <v>93479.035199999998</v>
      </c>
      <c r="I33" s="53">
        <f t="shared" si="2"/>
        <v>46739.517599999999</v>
      </c>
    </row>
    <row r="34" spans="1:9" ht="31.5" x14ac:dyDescent="0.25">
      <c r="A34" s="23">
        <v>12</v>
      </c>
      <c r="B34" s="39" t="s">
        <v>22</v>
      </c>
      <c r="C34" s="21" t="s">
        <v>7</v>
      </c>
      <c r="D34" s="23">
        <v>1</v>
      </c>
      <c r="E34" s="43">
        <v>72000</v>
      </c>
      <c r="F34" s="43">
        <v>84960</v>
      </c>
      <c r="G34" s="44">
        <v>76737.600000000006</v>
      </c>
      <c r="H34" s="60">
        <f t="shared" si="3"/>
        <v>95037.02399999999</v>
      </c>
      <c r="I34" s="53">
        <f t="shared" si="2"/>
        <v>95037.02399999999</v>
      </c>
    </row>
    <row r="35" spans="1:9" ht="47.25" x14ac:dyDescent="0.25">
      <c r="A35" s="23">
        <v>13</v>
      </c>
      <c r="B35" s="42" t="s">
        <v>71</v>
      </c>
      <c r="C35" s="23" t="s">
        <v>7</v>
      </c>
      <c r="D35" s="23">
        <v>1</v>
      </c>
      <c r="E35" s="43">
        <v>70819.67</v>
      </c>
      <c r="F35" s="43">
        <v>83567.210000000006</v>
      </c>
      <c r="G35" s="44">
        <v>75479.600000000006</v>
      </c>
      <c r="H35" s="60">
        <f t="shared" si="3"/>
        <v>93479.035199999998</v>
      </c>
      <c r="I35" s="53">
        <f t="shared" si="2"/>
        <v>93479.035199999998</v>
      </c>
    </row>
    <row r="36" spans="1:9" ht="26.25" customHeight="1" x14ac:dyDescent="0.25">
      <c r="A36" s="87" t="s">
        <v>10</v>
      </c>
      <c r="B36" s="87"/>
      <c r="C36" s="23"/>
      <c r="D36" s="55"/>
      <c r="E36" s="55"/>
      <c r="F36" s="55"/>
      <c r="G36" s="61"/>
      <c r="H36" s="58"/>
      <c r="I36" s="59">
        <f>SUM(I23:I35)</f>
        <v>1459519.3919693329</v>
      </c>
    </row>
    <row r="37" spans="1:9" ht="24.75" customHeight="1" x14ac:dyDescent="0.25">
      <c r="A37" s="88" t="s">
        <v>11</v>
      </c>
      <c r="B37" s="90"/>
      <c r="C37" s="90"/>
      <c r="D37" s="90"/>
      <c r="E37" s="90"/>
      <c r="F37" s="90"/>
      <c r="G37" s="90"/>
      <c r="H37" s="90"/>
      <c r="I37" s="89"/>
    </row>
    <row r="38" spans="1:9" ht="31.5" x14ac:dyDescent="0.25">
      <c r="A38" s="23">
        <v>1</v>
      </c>
      <c r="B38" s="25" t="s">
        <v>84</v>
      </c>
      <c r="C38" s="51" t="s">
        <v>7</v>
      </c>
      <c r="D38" s="23">
        <v>0.57199999999999995</v>
      </c>
      <c r="E38" s="23">
        <v>149901.64000000001</v>
      </c>
      <c r="F38" s="23">
        <v>176883.94</v>
      </c>
      <c r="G38" s="23">
        <v>159765.17000000001</v>
      </c>
      <c r="H38" s="52">
        <f>(E38+F38+G38)/3*1.22</f>
        <v>197863.97166666668</v>
      </c>
      <c r="I38" s="53">
        <f t="shared" ref="I38:I44" si="4">H38*D38</f>
        <v>113178.19179333333</v>
      </c>
    </row>
    <row r="39" spans="1:9" ht="39.950000000000003" customHeight="1" x14ac:dyDescent="0.25">
      <c r="A39" s="23">
        <v>2</v>
      </c>
      <c r="B39" s="25" t="s">
        <v>85</v>
      </c>
      <c r="C39" s="51" t="s">
        <v>7</v>
      </c>
      <c r="D39" s="23">
        <v>0.309</v>
      </c>
      <c r="E39" s="23">
        <v>73180.33</v>
      </c>
      <c r="F39" s="23">
        <v>86352.79</v>
      </c>
      <c r="G39" s="23">
        <v>77995.600000000006</v>
      </c>
      <c r="H39" s="52">
        <f t="shared" ref="H39:H44" si="5">(E39+F39+G39)/3*1.22</f>
        <v>96595.012800000011</v>
      </c>
      <c r="I39" s="53">
        <f t="shared" si="4"/>
        <v>29847.858955200005</v>
      </c>
    </row>
    <row r="40" spans="1:9" ht="31.5" x14ac:dyDescent="0.25">
      <c r="A40" s="23">
        <v>3</v>
      </c>
      <c r="B40" s="49" t="s">
        <v>39</v>
      </c>
      <c r="C40" s="48" t="s">
        <v>7</v>
      </c>
      <c r="D40" s="22">
        <v>0.33</v>
      </c>
      <c r="E40" s="22">
        <v>139278.69</v>
      </c>
      <c r="F40" s="22">
        <v>164348.85</v>
      </c>
      <c r="G40" s="44">
        <v>148443.23000000001</v>
      </c>
      <c r="H40" s="52">
        <f t="shared" si="5"/>
        <v>183842.11313333336</v>
      </c>
      <c r="I40" s="53">
        <f t="shared" si="4"/>
        <v>60667.897334000016</v>
      </c>
    </row>
    <row r="41" spans="1:9" ht="31.5" x14ac:dyDescent="0.25">
      <c r="A41" s="23">
        <v>4</v>
      </c>
      <c r="B41" s="49" t="s">
        <v>40</v>
      </c>
      <c r="C41" s="48" t="s">
        <v>7</v>
      </c>
      <c r="D41" s="22">
        <v>0.22</v>
      </c>
      <c r="E41" s="22">
        <v>77901.64</v>
      </c>
      <c r="F41" s="22">
        <v>91923.94</v>
      </c>
      <c r="G41" s="44">
        <v>83027.570000000007</v>
      </c>
      <c r="H41" s="52">
        <f t="shared" si="5"/>
        <v>102826.94766666667</v>
      </c>
      <c r="I41" s="53">
        <f t="shared" si="4"/>
        <v>22621.928486666668</v>
      </c>
    </row>
    <row r="42" spans="1:9" ht="31.5" x14ac:dyDescent="0.25">
      <c r="A42" s="23">
        <v>5</v>
      </c>
      <c r="B42" s="49" t="s">
        <v>41</v>
      </c>
      <c r="C42" s="48" t="s">
        <v>7</v>
      </c>
      <c r="D42" s="22">
        <v>0.22</v>
      </c>
      <c r="E42" s="22">
        <v>76721.31</v>
      </c>
      <c r="F42" s="22">
        <v>90531.15</v>
      </c>
      <c r="G42" s="44">
        <v>81769.570000000007</v>
      </c>
      <c r="H42" s="52">
        <f t="shared" si="5"/>
        <v>101268.95886666667</v>
      </c>
      <c r="I42" s="53">
        <f>H42*D42</f>
        <v>22279.170950666667</v>
      </c>
    </row>
    <row r="43" spans="1:9" ht="31.5" x14ac:dyDescent="0.25">
      <c r="A43" s="23">
        <v>6</v>
      </c>
      <c r="B43" s="39" t="s">
        <v>42</v>
      </c>
      <c r="C43" s="48" t="s">
        <v>7</v>
      </c>
      <c r="D43" s="22">
        <v>0.55000000000000004</v>
      </c>
      <c r="E43" s="22">
        <v>72000</v>
      </c>
      <c r="F43" s="22">
        <v>84960</v>
      </c>
      <c r="G43" s="44">
        <v>76737.600000000006</v>
      </c>
      <c r="H43" s="52">
        <f t="shared" si="5"/>
        <v>95037.02399999999</v>
      </c>
      <c r="I43" s="53">
        <f t="shared" si="4"/>
        <v>52270.3632</v>
      </c>
    </row>
    <row r="44" spans="1:9" ht="31.5" x14ac:dyDescent="0.25">
      <c r="A44" s="23">
        <v>7</v>
      </c>
      <c r="B44" s="39" t="s">
        <v>86</v>
      </c>
      <c r="C44" s="48" t="s">
        <v>7</v>
      </c>
      <c r="D44" s="22">
        <v>1.978</v>
      </c>
      <c r="E44" s="22">
        <v>76721.31</v>
      </c>
      <c r="F44" s="22">
        <v>90531.15</v>
      </c>
      <c r="G44" s="44">
        <v>81769.570000000007</v>
      </c>
      <c r="H44" s="52">
        <f t="shared" si="5"/>
        <v>101268.95886666667</v>
      </c>
      <c r="I44" s="53">
        <f t="shared" si="4"/>
        <v>200310.00063826668</v>
      </c>
    </row>
    <row r="45" spans="1:9" ht="24.75" customHeight="1" x14ac:dyDescent="0.25">
      <c r="A45" s="88" t="s">
        <v>2</v>
      </c>
      <c r="B45" s="89"/>
      <c r="C45" s="23"/>
      <c r="D45" s="55"/>
      <c r="E45" s="55"/>
      <c r="F45" s="55"/>
      <c r="G45" s="61"/>
      <c r="H45" s="58"/>
      <c r="I45" s="59">
        <f>SUM(I38:I44)</f>
        <v>501175.41135813337</v>
      </c>
    </row>
    <row r="46" spans="1:9" ht="24.95" customHeight="1" x14ac:dyDescent="0.25">
      <c r="A46" s="88" t="s">
        <v>87</v>
      </c>
      <c r="B46" s="90"/>
      <c r="C46" s="90"/>
      <c r="D46" s="90"/>
      <c r="E46" s="90"/>
      <c r="F46" s="90"/>
      <c r="G46" s="90"/>
      <c r="H46" s="90"/>
      <c r="I46" s="89"/>
    </row>
    <row r="47" spans="1:9" ht="37.5" customHeight="1" x14ac:dyDescent="0.25">
      <c r="A47" s="23">
        <v>1</v>
      </c>
      <c r="B47" s="42" t="s">
        <v>89</v>
      </c>
      <c r="C47" s="23" t="s">
        <v>7</v>
      </c>
      <c r="D47" s="43">
        <v>0.18</v>
      </c>
      <c r="E47" s="43">
        <v>70819.67</v>
      </c>
      <c r="F47" s="43">
        <v>83567.210000000006</v>
      </c>
      <c r="G47" s="43">
        <v>75479.600000000006</v>
      </c>
      <c r="H47" s="60">
        <f>(E47+F47+G47)/3*1.22</f>
        <v>93479.035199999998</v>
      </c>
      <c r="I47" s="53">
        <f t="shared" ref="I47:I54" si="6">H47*D47</f>
        <v>16826.226336</v>
      </c>
    </row>
    <row r="48" spans="1:9" ht="31.5" customHeight="1" x14ac:dyDescent="0.25">
      <c r="A48" s="23">
        <v>2</v>
      </c>
      <c r="B48" s="42" t="s">
        <v>48</v>
      </c>
      <c r="C48" s="23" t="s">
        <v>7</v>
      </c>
      <c r="D48" s="43">
        <v>0.06</v>
      </c>
      <c r="E48" s="43">
        <v>72000</v>
      </c>
      <c r="F48" s="43">
        <v>84960</v>
      </c>
      <c r="G48" s="43">
        <v>76737.600000000006</v>
      </c>
      <c r="H48" s="60">
        <f t="shared" ref="H48:H53" si="7">(E48+F48+G48)/3*1.22</f>
        <v>95037.02399999999</v>
      </c>
      <c r="I48" s="53">
        <f t="shared" si="6"/>
        <v>5702.2214399999993</v>
      </c>
    </row>
    <row r="49" spans="1:9" ht="31.5" x14ac:dyDescent="0.25">
      <c r="A49" s="23">
        <v>3</v>
      </c>
      <c r="B49" s="42" t="s">
        <v>88</v>
      </c>
      <c r="C49" s="23" t="s">
        <v>7</v>
      </c>
      <c r="D49" s="43">
        <v>0.86</v>
      </c>
      <c r="E49" s="43">
        <v>76721.31</v>
      </c>
      <c r="F49" s="43">
        <v>90531.15</v>
      </c>
      <c r="G49" s="43">
        <v>81769.570000000007</v>
      </c>
      <c r="H49" s="60">
        <f t="shared" si="7"/>
        <v>101268.95886666667</v>
      </c>
      <c r="I49" s="53">
        <f t="shared" si="6"/>
        <v>87091.30462533333</v>
      </c>
    </row>
    <row r="50" spans="1:9" ht="47.25" x14ac:dyDescent="0.25">
      <c r="A50" s="23">
        <v>4</v>
      </c>
      <c r="B50" s="37" t="s">
        <v>65</v>
      </c>
      <c r="C50" s="23" t="s">
        <v>7</v>
      </c>
      <c r="D50" s="23">
        <v>0.4</v>
      </c>
      <c r="E50" s="43">
        <v>73180.33</v>
      </c>
      <c r="F50" s="43">
        <v>86352.79</v>
      </c>
      <c r="G50" s="43">
        <v>77995.600000000006</v>
      </c>
      <c r="H50" s="52">
        <f>(E50+F50+G50)/3*1.22</f>
        <v>96595.012800000011</v>
      </c>
      <c r="I50" s="53">
        <f>H50*D50</f>
        <v>38638.005120000009</v>
      </c>
    </row>
    <row r="51" spans="1:9" ht="31.5" x14ac:dyDescent="0.25">
      <c r="A51" s="23">
        <v>5</v>
      </c>
      <c r="B51" s="49" t="s">
        <v>50</v>
      </c>
      <c r="C51" s="23" t="s">
        <v>7</v>
      </c>
      <c r="D51" s="43">
        <v>0.17</v>
      </c>
      <c r="E51" s="43">
        <v>79081.97</v>
      </c>
      <c r="F51" s="43">
        <v>93316.72</v>
      </c>
      <c r="G51" s="43">
        <v>84285.56</v>
      </c>
      <c r="H51" s="60">
        <f t="shared" si="7"/>
        <v>104384.92833333334</v>
      </c>
      <c r="I51" s="53">
        <f t="shared" si="6"/>
        <v>17745.437816666668</v>
      </c>
    </row>
    <row r="52" spans="1:9" ht="31.5" x14ac:dyDescent="0.25">
      <c r="A52" s="23">
        <v>6</v>
      </c>
      <c r="B52" s="42" t="s">
        <v>51</v>
      </c>
      <c r="C52" s="23" t="s">
        <v>7</v>
      </c>
      <c r="D52" s="43">
        <v>0.1</v>
      </c>
      <c r="E52" s="43">
        <v>82622.95</v>
      </c>
      <c r="F52" s="43">
        <v>97495.08</v>
      </c>
      <c r="G52" s="43">
        <v>88059.54</v>
      </c>
      <c r="H52" s="60">
        <f t="shared" si="7"/>
        <v>109058.87846666666</v>
      </c>
      <c r="I52" s="53">
        <f t="shared" si="6"/>
        <v>10905.887846666667</v>
      </c>
    </row>
    <row r="53" spans="1:9" ht="31.5" x14ac:dyDescent="0.25">
      <c r="A53" s="23">
        <v>7</v>
      </c>
      <c r="B53" s="42" t="s">
        <v>52</v>
      </c>
      <c r="C53" s="23" t="s">
        <v>7</v>
      </c>
      <c r="D53" s="43">
        <v>0.2</v>
      </c>
      <c r="E53" s="43">
        <v>73180.33</v>
      </c>
      <c r="F53" s="43">
        <v>86352.7</v>
      </c>
      <c r="G53" s="43">
        <v>77995.600000000006</v>
      </c>
      <c r="H53" s="60">
        <f t="shared" si="7"/>
        <v>96594.976200000005</v>
      </c>
      <c r="I53" s="53">
        <f t="shared" si="6"/>
        <v>19318.99524</v>
      </c>
    </row>
    <row r="54" spans="1:9" ht="31.5" x14ac:dyDescent="0.25">
      <c r="A54" s="23">
        <v>8</v>
      </c>
      <c r="B54" s="42" t="s">
        <v>53</v>
      </c>
      <c r="C54" s="23" t="s">
        <v>7</v>
      </c>
      <c r="D54" s="43">
        <v>0.22</v>
      </c>
      <c r="E54" s="43">
        <v>138098.35999999999</v>
      </c>
      <c r="F54" s="43">
        <v>162956.06</v>
      </c>
      <c r="G54" s="43">
        <v>147185.23000000001</v>
      </c>
      <c r="H54" s="60">
        <f>(E54+F54+G54)/3*1.22</f>
        <v>182284.12433333334</v>
      </c>
      <c r="I54" s="53">
        <f t="shared" si="6"/>
        <v>40102.507353333334</v>
      </c>
    </row>
    <row r="55" spans="1:9" ht="21" customHeight="1" x14ac:dyDescent="0.25">
      <c r="A55" s="74" t="s">
        <v>72</v>
      </c>
      <c r="B55" s="84"/>
      <c r="C55" s="1"/>
      <c r="D55" s="1"/>
      <c r="E55" s="1"/>
      <c r="F55" s="1"/>
      <c r="G55" s="6"/>
      <c r="H55" s="40"/>
      <c r="I55" s="5">
        <f>SUM(I47:I54)</f>
        <v>236330.58577800001</v>
      </c>
    </row>
    <row r="56" spans="1:9" x14ac:dyDescent="0.25">
      <c r="A56" s="66" t="s">
        <v>6</v>
      </c>
      <c r="B56" s="66"/>
      <c r="C56" s="7"/>
      <c r="D56" s="8"/>
      <c r="E56" s="8"/>
      <c r="F56" s="8"/>
      <c r="G56" s="4"/>
      <c r="H56" s="40"/>
      <c r="I56" s="5">
        <f>I45+I36+I21+I55</f>
        <v>2922710.9695507996</v>
      </c>
    </row>
    <row r="58" spans="1:9" x14ac:dyDescent="0.25">
      <c r="C58" s="13" t="s">
        <v>90</v>
      </c>
    </row>
  </sheetData>
  <mergeCells count="16">
    <mergeCell ref="A3:I3"/>
    <mergeCell ref="A56:B56"/>
    <mergeCell ref="A55:B55"/>
    <mergeCell ref="A21:B21"/>
    <mergeCell ref="A36:B36"/>
    <mergeCell ref="A45:B45"/>
    <mergeCell ref="A37:I37"/>
    <mergeCell ref="A46:I46"/>
    <mergeCell ref="A22:I22"/>
    <mergeCell ref="I1:I2"/>
    <mergeCell ref="H1:H2"/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Металлопрокат </vt:lpstr>
      <vt:lpstr>Металлопрокат</vt:lpstr>
      <vt:lpstr>Металлопрокат!Область_печати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Отдел ПТО (2020)</dc:creator>
  <cp:lastModifiedBy>Тумен Монгуш</cp:lastModifiedBy>
  <cp:lastPrinted>2026-03-11T02:21:56Z</cp:lastPrinted>
  <dcterms:created xsi:type="dcterms:W3CDTF">2022-01-25T05:34:30Z</dcterms:created>
  <dcterms:modified xsi:type="dcterms:W3CDTF">2026-05-12T02:13:44Z</dcterms:modified>
</cp:coreProperties>
</file>