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OneDrive\Документы\ПТО\СПб\Инвест Программа Корректировка СПБ\Сметы ТС\"/>
    </mc:Choice>
  </mc:AlternateContent>
  <xr:revisionPtr revIDLastSave="0" documentId="13_ncr:1_{C138BF84-BA37-4E65-B33D-04FBF63A754A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2-ИПТС" sheetId="1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A1">#REF!</definedName>
    <definedName name="__ent1">[1]ПЛАН!$I$1</definedName>
    <definedName name="_A1">#REF!</definedName>
    <definedName name="_Sort" hidden="1">#REF!</definedName>
    <definedName name="_xlnm._FilterDatabase" localSheetId="0" hidden="1">'2-ИПТС'!#REF!</definedName>
    <definedName name="_xlnm._FilterDatabase" hidden="1">#REF!</definedName>
    <definedName name="B_FIO">[2]Титульный!$F$32</definedName>
    <definedName name="B_POST">[2]Титульный!$F$33</definedName>
    <definedName name="COMPANY">[3]Титульный!$F$14</definedName>
    <definedName name="DIMENSION_TYPE">[4]TSheet!$Q$2:$Q$5</definedName>
    <definedName name="end_ut">#REF!</definedName>
    <definedName name="ent">[1]ПЛАН!$H$1</definedName>
    <definedName name="Excel_BuiltIn_Print_Area_1">#REF!</definedName>
    <definedName name="Excel_BuiltIn_Print_Area_3">#REF!</definedName>
    <definedName name="Excel_BuiltIn_Print_Area_3_1">#REF!</definedName>
    <definedName name="gl_in">'[1]К-ты'!$K$3</definedName>
    <definedName name="godpl">[1]ПЛАН!$E$1</definedName>
    <definedName name="godt">#REF!</definedName>
    <definedName name="godtop">#REF!</definedName>
    <definedName name="godtpl">#REF!</definedName>
    <definedName name="ID">[4]Титульный!$A$1</definedName>
    <definedName name="k_dz">'[1]К-ты'!$H$9</definedName>
    <definedName name="k_el">'[1]К-ты'!$I$9</definedName>
    <definedName name="Kdr">'[1]К-ты'!$G$9</definedName>
    <definedName name="Kgaz">'[1]К-ты'!$D$9</definedName>
    <definedName name="Kmaz">'[1]К-ты'!$E$9</definedName>
    <definedName name="Kug">'[1]К-ты'!$F$9</definedName>
    <definedName name="PTO_N">'[1]К-ты'!$F$3</definedName>
    <definedName name="shem">[1]ПЛАН!$A$84</definedName>
    <definedName name="tgvs">[1]ПЛАН!$A$85</definedName>
    <definedName name="Tgvs1">'[1]К-ты'!$E$16</definedName>
    <definedName name="Tgvs2">'[1]К-ты'!$J$16</definedName>
    <definedName name="topl_p">#REF!</definedName>
    <definedName name="topl_s">#REF!</definedName>
    <definedName name="Value">#REF!</definedName>
    <definedName name="W_TYPE">[4]TSheet!$O$2:$O$5</definedName>
    <definedName name="wrn.Сравнение._.с._.отраслями." hidden="1">{#N/A,#N/A,TRUE,"Лист1";#N/A,#N/A,TRUE,"Лист2";#N/A,#N/A,TRUE,"Лист3"}</definedName>
    <definedName name="YEAR_PERIOD">[3]Титульный!$F$21</definedName>
    <definedName name="Z_1C924C38_EF3C_46E3_B644_4D9C77157A7A_.wvu.Cols" hidden="1">#REF!</definedName>
    <definedName name="Z_52E160AF_8FCC_11D5_AF41_00105A2E3116_.wvu.Cols" hidden="1">#REF!</definedName>
    <definedName name="а5">#REF!</definedName>
    <definedName name="а8">#REF!</definedName>
    <definedName name="а9">#REF!</definedName>
    <definedName name="БЦГ">#REF!</definedName>
    <definedName name="в5">#REF!</definedName>
    <definedName name="вуув" hidden="1">{#N/A,#N/A,TRUE,"Лист1";#N/A,#N/A,TRUE,"Лист2";#N/A,#N/A,TRUE,"Лист3"}</definedName>
    <definedName name="ГКМ">#REF!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#REF!</definedName>
    <definedName name="д2">#REF!</definedName>
    <definedName name="д6">#REF!</definedName>
    <definedName name="ДОХОД">#REF!</definedName>
    <definedName name="е5">#REF!</definedName>
    <definedName name="ж4">#REF!</definedName>
    <definedName name="_xlnm.Print_Titles" localSheetId="0">'2-ИПТС'!$4:$8</definedName>
    <definedName name="_xlnm.Print_Titles">'[5]31.08.2004'!$1:$1</definedName>
    <definedName name="и36">#REF!</definedName>
    <definedName name="имяA4">#REF!</definedName>
    <definedName name="индцкавг98" hidden="1">{#N/A,#N/A,TRUE,"Лист1";#N/A,#N/A,TRUE,"Лист2";#N/A,#N/A,TRUE,"Лист3"}</definedName>
    <definedName name="ИСТОЧНИКИ_ФИНАНСИРОВАНИЯ">'2-ИПТС'!#REF!</definedName>
    <definedName name="й7">#REF!</definedName>
    <definedName name="й8">#REF!</definedName>
    <definedName name="кеппппппппппп" hidden="1">{#N/A,#N/A,TRUE,"Лист1";#N/A,#N/A,TRUE,"Лист2";#N/A,#N/A,TRUE,"Лист3"}</definedName>
    <definedName name="котельная">#REF!</definedName>
    <definedName name="Л">#REF!</definedName>
    <definedName name="Месяц">[4]TSheet!$J$2:$J$13</definedName>
    <definedName name="новое">#REF!</definedName>
    <definedName name="о4">#REF!</definedName>
    <definedName name="_xlnm.Print_Area" localSheetId="0">'2-ИПТС'!$A$1:$L$26</definedName>
    <definedName name="ОбластьДанных">#REF!</definedName>
    <definedName name="п">#REF!</definedName>
    <definedName name="п5">#REF!</definedName>
    <definedName name="п9">#REF!</definedName>
    <definedName name="ПРИБЫЛЬ">#REF!</definedName>
    <definedName name="прибыль3" hidden="1">{#N/A,#N/A,TRUE,"Лист1";#N/A,#N/A,TRUE,"Лист2";#N/A,#N/A,TRUE,"Лист3"}</definedName>
    <definedName name="р">#REF!</definedName>
    <definedName name="р4">#REF!</definedName>
    <definedName name="р6">#REF!</definedName>
    <definedName name="РАСХОД">#REF!</definedName>
    <definedName name="расчет2">#REF!</definedName>
    <definedName name="РЕНТАБЕЛЬНОСТЬ">#REF!</definedName>
    <definedName name="рис1" hidden="1">{#N/A,#N/A,TRUE,"Лист1";#N/A,#N/A,TRUE,"Лист2";#N/A,#N/A,TRUE,"Лист3"}</definedName>
    <definedName name="РРР">#REF!</definedName>
    <definedName name="т">#REF!</definedName>
    <definedName name="тп" hidden="1">{#N/A,#N/A,TRUE,"Лист1";#N/A,#N/A,TRUE,"Лист2";#N/A,#N/A,TRUE,"Лист3"}</definedName>
    <definedName name="у1">#REF!</definedName>
    <definedName name="уголь">#REF!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3">#REF!</definedName>
    <definedName name="ф9">#REF!</definedName>
    <definedName name="ш8">#REF!</definedName>
    <definedName name="ы">#REF!</definedName>
    <definedName name="ыуаы" hidden="1">{#N/A,#N/A,TRUE,"Лист1";#N/A,#N/A,TRUE,"Лист2";#N/A,#N/A,TRUE,"Лист3"}</definedName>
    <definedName name="э">#REF!</definedName>
    <definedName name="юро5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8" l="1"/>
  <c r="I11" i="18" l="1"/>
  <c r="I12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J22" i="18" l="1"/>
  <c r="F22" i="18"/>
  <c r="J21" i="18" l="1"/>
  <c r="F21" i="18"/>
  <c r="J15" i="18" l="1"/>
  <c r="F15" i="18"/>
  <c r="F9" i="18" l="1"/>
  <c r="J10" i="18" l="1"/>
  <c r="J13" i="18"/>
  <c r="H13" i="18"/>
  <c r="I13" i="18" s="1"/>
  <c r="J9" i="18" l="1"/>
</calcChain>
</file>

<file path=xl/sharedStrings.xml><?xml version="1.0" encoding="utf-8"?>
<sst xmlns="http://schemas.openxmlformats.org/spreadsheetml/2006/main" count="113" uniqueCount="70">
  <si>
    <t>Год начала реализации мероприятия</t>
  </si>
  <si>
    <t>Описание и место
расположения объекта</t>
  </si>
  <si>
    <t>2</t>
  </si>
  <si>
    <t>3</t>
  </si>
  <si>
    <t>4</t>
  </si>
  <si>
    <t>5</t>
  </si>
  <si>
    <t>6</t>
  </si>
  <si>
    <t>7</t>
  </si>
  <si>
    <t>1</t>
  </si>
  <si>
    <t>Реконструкция или модернизация существующих тепловых сетей</t>
  </si>
  <si>
    <t>Основные технические характеристики</t>
  </si>
  <si>
    <t>Тепловая сеть</t>
  </si>
  <si>
    <t>Условный диаметр, 
мм</t>
  </si>
  <si>
    <t>Пропускная способность, 
т/ч</t>
  </si>
  <si>
    <t>Способ прокладки</t>
  </si>
  <si>
    <t>Протяженность
(по трассе), км</t>
  </si>
  <si>
    <t>Наименование мероприятий/ 
группы мероприятий</t>
  </si>
  <si>
    <t xml:space="preserve">надземная </t>
  </si>
  <si>
    <t>-</t>
  </si>
  <si>
    <t>Санкт-Петербург, Посадский МО, Пеньковая улица, дом 1,
строение 3, в/г № 45 (от здания котельной  до МКД по ул. Мичуринская, 1)</t>
  </si>
  <si>
    <t>Санкт-Петербург, МО Смольненское, ул. Захарьевская, д. 22, в/г 156</t>
  </si>
  <si>
    <t>Санкт-Петербург, г. Кронштадт, ул. Мануильского, д. 2б, в/г 51</t>
  </si>
  <si>
    <t>Санкт-Петербург, г. Пушкин, Кадетский бульвар, дом 1, литера К, в/г 264</t>
  </si>
  <si>
    <t xml:space="preserve">Санкт-Петербург, Финляндский МО, ул. Комсомола, дом 22, литера В, в/г 57 </t>
  </si>
  <si>
    <t xml:space="preserve">Санкт-Петербург, МО Аптекарский остров, ул. Чапаева, дом 30, 
литера Б, в/г № 75 </t>
  </si>
  <si>
    <t>Санкт-Петербург, г. Кронштадт, 
ул. Восстания, д.15, в/г 3</t>
  </si>
  <si>
    <t xml:space="preserve">Санкт-Петербург, МО Кронверкское, 
Александровский парк, д. 7, лит. Г, в/г 9 </t>
  </si>
  <si>
    <t xml:space="preserve">Санкт-Петербург, г. Ломоносов, 
ул. Михайловская, д. 22, литера. Б, в/г2 </t>
  </si>
  <si>
    <t xml:space="preserve"> Санкт-Петербург, г. Пушкин, 
ул. Радищева, д. 26, литера А, в/г 7 </t>
  </si>
  <si>
    <t>Санкт-Петербург, г. Пушкин, Кадетский бульвар, д. 17, литера М, в/г 6</t>
  </si>
  <si>
    <t>Санкт-Петербург,  г. Ломоносов, Морская улица, д. 2, корпус 2, строение 6, в/г 75</t>
  </si>
  <si>
    <t>Санкт-Петербург, МО Сампсониевское, Большой Сампсониевский пр., д. 63, литера В, в/г 55</t>
  </si>
  <si>
    <t>Санкт-Петербург, МО Малая Охта, Малоохтинский проспект, д. 80/2, строение 11, в/г 37</t>
  </si>
  <si>
    <t>Санкт-Петербург, г. Петергоф, Суворовская улица, д. 1, литера АК</t>
  </si>
  <si>
    <t>до реализации</t>
  </si>
  <si>
    <t>после реализации</t>
  </si>
  <si>
    <t>Модернизация участка тепловой сети от котельной 
№ 11 по адресу: Санкт-Петербург, г. Пушкин, Кадетский бульвар, д. 1, лит. К, от ТК2  до ТК3 (ответвление на корп. 18,23,19,17,21)</t>
  </si>
  <si>
    <t>Санкт-Петербург, МО №7, 
наб. Макарова д. 8 (в/г № 19, 
№ по г/п 2) (от котельной  до адм. здания по адресу: наб. Макарова д.8)</t>
  </si>
  <si>
    <t>Санкт-Петербург, Посадский МО,  ул.Мира д.17 (от котельной до адм. здания по ул.Мира, д.20 )</t>
  </si>
  <si>
    <t xml:space="preserve">Модернизация участка тепловой сети от Котельной № 7 по адресу: Санкт-Петербург, ул.Комсомола, д.22, лит. В от здания котельной до административного здания </t>
  </si>
  <si>
    <t>Модернизация участка тепловой сети от Котельной № 7 по адресу: Санкт-Петербург, ул. Захарьевская, д.2 от здания котельной до адм. здания инв.156/1 (ул.Захарьевская, д.20)</t>
  </si>
  <si>
    <t>Модернизация участка тепловой сети от Котельной № 12 по адресу: Санкт-Петербург, ул.Чапаева, д.30 лит.Б, от здания котельной до адм. здания по  ул. Рентгена, д.10А</t>
  </si>
  <si>
    <t xml:space="preserve">Модернизация участка тепловой сети от Котельной № 24 по адресу: Санкт-Петербург, Александровский парк, д. 7, лит. Г, от здания котельной  до здания инв.2 </t>
  </si>
  <si>
    <t>Модернизация участка сети ГВС от Котельной № 61 по адресу: Санкт-Петербург, г. Пушкин, Кадетский бульвар, д. 17, лит. М, от здания котельной  до ТК1-6 (у столовой)</t>
  </si>
  <si>
    <t>Модернизация участка тепловой сети от Котельной № 75 по адресу: Санкт-Петербург, Большой Сампсониевский пр., д. 63, лит. В, от Т1  до здания учебного корпуса по адресу: Большой Сампсониевский, пр. 63, лит. Ж</t>
  </si>
  <si>
    <t>Модернизация участка тепловой сети от Котельной № 80 по адресу: Санкт-Петербург, Малоохтинский пр., д. 80/2, стр. 11, от ТК6  до здания учебного корпуса №2 по адресу: Заневский пр. д.4</t>
  </si>
  <si>
    <t xml:space="preserve">Модернизация участка тепловой сети от Котельной № б/н по адресу: Санкт-Петербург, наб. Макарова, д. 8 от котельной до адм. здания по адресу: наб. Макарова, д.8 </t>
  </si>
  <si>
    <t xml:space="preserve">Модернизация участка тепловой сети от Котельной № 3 по адресу: Санкт-Петербург, ул.Мира, д.17 от котельной до адм. Здания по ул.Мира, д.20 </t>
  </si>
  <si>
    <t>Модернизация участка тепловой сети от Котельной № 4 по адресу: Санкт-Петербург, ул. Пеньковая, д. 1, стр.3, от здания котельной до МКД по ул. Мичуринская, д.1</t>
  </si>
  <si>
    <t>Модернизация участка тепловой сети от Котельной № 11 по адресу: Санкт-Петербург, г. Кронштадт, ул. Мануильского, 
д. 2б, от здания котельной до госпиталя</t>
  </si>
  <si>
    <t>Модернизация участка тепловой сети от Котельной № 22 по адресу: Санкт-Петербург, г.Кронштадт, ул. Восстания, д.15,  от здания котельной до гаража инв.№24</t>
  </si>
  <si>
    <t>Модернизация участка тепловой сети от Котельной № 27 по адресу: Санкт-Петербург, г. Ломоносов, ул. Михайловская, 
д. 22 лит. Б, от здания штаба до здания овощехранилища</t>
  </si>
  <si>
    <t>Модернизация участка сетей ГВС  Котельной № 52 по адресу: Санкт-Петербург, г. Пушкин, ул. Радищева, д. 26, лит. А, от здания котельной №52 до ТК1 по адресу: г.Пушкин, ул. Радищева, д.26, в/г Пушкин-7</t>
  </si>
  <si>
    <t>Модернизация участка тепловой сети от Котельной № 61А по адресу: Санкт-Петербург, г. Ломоносов, Морская улица, д. 2, корп.2, стр. 6, от здания котельной  до здания спортзала № 49</t>
  </si>
  <si>
    <t>Модернизация участка тепловой сети 
от Котельной № 1020020 по адресу: Санкт-Петербург, 
г. Петергоф, Суворовская улица, д. 1, лит. АК, от У5/1  до здания оф.общежития № 6</t>
  </si>
  <si>
    <t>подземная</t>
  </si>
  <si>
    <t xml:space="preserve">№ пункта 
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</si>
  <si>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</si>
  <si>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</si>
  <si>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</si>
  <si>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</si>
  <si>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</si>
  <si>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</si>
  <si>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</si>
  <si>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</si>
  <si>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</si>
  <si>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</si>
  <si>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Приложение № 1</t>
  </si>
  <si>
    <t xml:space="preserve">Модернизация участков существующих тепловых сетей на территории г. Санкт-Петербурга </t>
  </si>
  <si>
    <t xml:space="preserve">к ТЗ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</si>
</sst>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р.&quot;* #,##0.00_);_(&quot;р.&quot;* \(#,##0.00\);_(&quot;р.&quot;* &quot;-&quot;??_);_(@_)"/>
    <numFmt numFmtId="167" formatCode="#,##0.0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Arial Cyr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rgb="FFFF0000"/>
      <name val="Arial Cyr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2" borderId="0" applyNumberFormat="0" applyBorder="0" applyAlignment="0" applyProtection="0"/>
    <xf numFmtId="0" fontId="7" fillId="5" borderId="1" applyNumberFormat="0" applyAlignment="0" applyProtection="0"/>
    <xf numFmtId="0" fontId="8" fillId="12" borderId="2" applyNumberFormat="0" applyAlignment="0" applyProtection="0"/>
    <xf numFmtId="0" fontId="9" fillId="12" borderId="1" applyNumberFormat="0" applyAlignment="0" applyProtection="0"/>
    <xf numFmtId="166" fontId="1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0" fontId="24" fillId="6" borderId="0" applyNumberFormat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0" fontId="19" fillId="0" borderId="0"/>
    <xf numFmtId="0" fontId="32" fillId="0" borderId="0"/>
    <xf numFmtId="0" fontId="33" fillId="0" borderId="0"/>
    <xf numFmtId="0" fontId="32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24" borderId="0" xfId="0" applyFont="1" applyFill="1"/>
    <xf numFmtId="49" fontId="0" fillId="24" borderId="0" xfId="0" applyNumberFormat="1" applyFont="1" applyFill="1"/>
    <xf numFmtId="49" fontId="4" fillId="24" borderId="10" xfId="0" applyNumberFormat="1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vertical="center"/>
    </xf>
    <xf numFmtId="49" fontId="4" fillId="24" borderId="1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29" fillId="0" borderId="0" xfId="0" applyFont="1" applyFill="1" applyBorder="1" applyAlignment="1">
      <alignment horizontal="center" vertical="center"/>
    </xf>
    <xf numFmtId="49" fontId="25" fillId="24" borderId="10" xfId="0" applyNumberFormat="1" applyFont="1" applyFill="1" applyBorder="1" applyAlignment="1">
      <alignment vertical="center" wrapText="1"/>
    </xf>
    <xf numFmtId="0" fontId="26" fillId="24" borderId="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vertical="center"/>
    </xf>
    <xf numFmtId="49" fontId="25" fillId="24" borderId="10" xfId="0" applyNumberFormat="1" applyFont="1" applyFill="1" applyBorder="1" applyAlignment="1">
      <alignment horizontal="center" vertical="center" wrapText="1"/>
    </xf>
    <xf numFmtId="0" fontId="34" fillId="24" borderId="0" xfId="0" applyFont="1" applyFill="1"/>
    <xf numFmtId="0" fontId="4" fillId="24" borderId="16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49" fontId="4" fillId="24" borderId="10" xfId="0" applyNumberFormat="1" applyFont="1" applyFill="1" applyBorder="1" applyAlignment="1">
      <alignment vertical="center" wrapText="1"/>
    </xf>
    <xf numFmtId="167" fontId="4" fillId="24" borderId="10" xfId="0" applyNumberFormat="1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4" fillId="24" borderId="21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4" fillId="24" borderId="2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" fillId="24" borderId="14" xfId="0" applyFont="1" applyFill="1" applyBorder="1" applyAlignment="1">
      <alignment horizontal="center" vertical="center" wrapText="1"/>
    </xf>
    <xf numFmtId="0" fontId="4" fillId="24" borderId="15" xfId="0" applyFont="1" applyFill="1" applyBorder="1" applyAlignment="1">
      <alignment horizontal="center" vertical="center" wrapText="1"/>
    </xf>
    <xf numFmtId="0" fontId="4" fillId="24" borderId="18" xfId="0" applyFont="1" applyFill="1" applyBorder="1" applyAlignment="1">
      <alignment horizontal="center" vertical="center" wrapText="1"/>
    </xf>
    <xf numFmtId="0" fontId="0" fillId="24" borderId="21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3" xfId="0" applyFont="1" applyFill="1" applyBorder="1" applyAlignment="1">
      <alignment horizontal="center" vertical="center" wrapText="1"/>
    </xf>
    <xf numFmtId="0" fontId="0" fillId="24" borderId="13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</cellXfs>
  <cellStyles count="65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Денежный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53" xr:uid="{00000000-0005-0000-0000-000026000000}"/>
    <cellStyle name="Обычный 2 3" xfId="61" xr:uid="{00000000-0005-0000-0000-000027000000}"/>
    <cellStyle name="Обычный 2 5" xfId="59" xr:uid="{00000000-0005-0000-0000-000028000000}"/>
    <cellStyle name="Обычный 3" xfId="38" xr:uid="{00000000-0005-0000-0000-000029000000}"/>
    <cellStyle name="Обычный 3 2" xfId="39" xr:uid="{00000000-0005-0000-0000-00002A000000}"/>
    <cellStyle name="Обычный 3 2 3" xfId="40" xr:uid="{00000000-0005-0000-0000-00002B000000}"/>
    <cellStyle name="Обычный 3 3" xfId="41" xr:uid="{00000000-0005-0000-0000-00002C000000}"/>
    <cellStyle name="Обычный 3 4" xfId="62" xr:uid="{00000000-0005-0000-0000-00002D000000}"/>
    <cellStyle name="Обычный 4" xfId="42" xr:uid="{00000000-0005-0000-0000-00002E000000}"/>
    <cellStyle name="Обычный 5" xfId="43" xr:uid="{00000000-0005-0000-0000-00002F000000}"/>
    <cellStyle name="Обычный 5 2" xfId="44" xr:uid="{00000000-0005-0000-0000-000030000000}"/>
    <cellStyle name="Обычный 5 2 2" xfId="45" xr:uid="{00000000-0005-0000-0000-000031000000}"/>
    <cellStyle name="Обычный 6" xfId="54" xr:uid="{00000000-0005-0000-0000-000032000000}"/>
    <cellStyle name="Обычный 6 2" xfId="63" xr:uid="{00000000-0005-0000-0000-000033000000}"/>
    <cellStyle name="Обычный 7" xfId="57" xr:uid="{00000000-0005-0000-0000-000034000000}"/>
    <cellStyle name="Обычный 8" xfId="60" xr:uid="{00000000-0005-0000-0000-000035000000}"/>
    <cellStyle name="Плохой" xfId="46" builtinId="27" customBuiltin="1"/>
    <cellStyle name="Пояснение" xfId="47" builtinId="53" customBuiltin="1"/>
    <cellStyle name="Примечание" xfId="48" builtinId="10" customBuiltin="1"/>
    <cellStyle name="Связанная ячейка" xfId="49" builtinId="24" customBuiltin="1"/>
    <cellStyle name="Текст предупреждения" xfId="50" builtinId="11" customBuiltin="1"/>
    <cellStyle name="Финансовый 2" xfId="51" xr:uid="{00000000-0005-0000-0000-00003B000000}"/>
    <cellStyle name="Финансовый 2 2" xfId="56" xr:uid="{00000000-0005-0000-0000-00003C000000}"/>
    <cellStyle name="Финансовый 3" xfId="55" xr:uid="{00000000-0005-0000-0000-00003D000000}"/>
    <cellStyle name="Финансовый 3 2" xfId="64" xr:uid="{00000000-0005-0000-0000-00003E000000}"/>
    <cellStyle name="Финансовый 4" xfId="58" xr:uid="{00000000-0005-0000-0000-00003F000000}"/>
    <cellStyle name="Хороший" xfId="52" builtinId="26" customBuiltin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40;&#1056;&#1052;%20&#1054;&#1069;&#1056;%20&#1089;%20ORACLE\&#1040;&#1088;&#1084;%20&#1058;&#1069;%20&#1057;&#1055;&#1073;%20&#1089;%20ORACLE\&#1058;&#1077;&#1087;&#1083;&#1086;&#1086;&#1090;&#1087;&#1091;&#1089;&#1082;\&#1060;&#1086;&#1088;&#1084;&#1080;&#1088;&#1086;&#1074;&#1072;&#1085;&#1080;&#1077;%20&#1055;&#1083;&#1072;&#1085;&#1072;%20&#1057;&#1055;&#10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0;&#1086;&#1084;&#1080;&#1090;&#1077;&#1090;%20&#1087;&#1086;%20&#1090;&#1072;&#1088;&#1080;&#1092;&#1072;&#1084;\&#1060;&#1086;&#1088;&#1084;&#1099;%20&#1080;%20&#1096;&#1072;&#1073;&#1083;&#1086;&#1085;&#1099;%20&#1045;&#1048;&#1040;&#1057;\&#1055;&#1083;&#1072;&#1085;%20&#1085;&#1072;%202016%20&#1075;&#1086;&#1076;\ALL.PES.PLAN.4.178_v.1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Users\&#1040;&#1082;&#1080;&#1084;&#1086;&#1074;\Desktop\&#1047;&#1086;&#1085;&#1072;&#1083;&#1100;&#1085;&#1099;&#1081;%20&#1090;&#1072;&#1088;&#1080;&#1092;\&#1058;&#1072;&#1088;&#1080;&#1092;&#1099;%20&#1085;&#1072;%20&#1087;&#1086;&#1076;&#1082;&#1083;&#1102;&#1095;&#1077;&#1085;&#1080;&#1077;\WARM.TP.PLAN.4.178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.1\Shared\&#1059;&#1087;&#1088;&#1072;&#1074;&#1083;&#1077;&#1085;&#1080;&#1077;%20&#1087;&#1086;%20&#1069;&#1082;&#1086;&#1085;&#1086;&#1084;&#1080;&#1082;&#1077;%20&#1080;%20&#1060;&#1080;&#1085;&#1072;&#1085;&#1089;&#1072;&#1084;\&#1055;&#1083;&#1072;&#1085;&#1086;&#1074;&#1086;%20&#1101;&#1082;&#1086;&#1085;&#1086;&#1084;&#1080;&#1095;&#1077;&#1089;&#1082;&#1080;&#1081;%20&#1086;&#1090;&#1076;&#1077;&#1083;\&#1054;&#1090;&#1095;&#1077;&#1090;&#1099;%20&#1050;&#1058;\2015\&#1057;&#1055;&#1073;\&#1040;&#1055;%20&#1055;&#1083;&#1072;&#1085;%202015\&#1040;&#1055;_2015_&#1085;&#1072;%20&#1086;&#1090;&#1087;&#1088;&#1072;&#1074;&#1082;&#1091;\ADR%20PR%20CAP%20INV%20PLAN%204%20178_v%201%201_&#1086;&#1090;&#1087;&#1088;&#1072;&#1074;&#1082;&#1072;_12.03.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-srv-02\PlaneEconomUpr\&#1040;&#1041;&#1042;&#1043;&#1044;\&#1064;&#1058;.%20&#1056;&#1040;&#1057;&#1057;&#1058;.2004%2008%2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ПЛАН СВОД"/>
      <sheetName val="Сводные показатели"/>
      <sheetName val="К-ты"/>
      <sheetName val="Календ. план"/>
      <sheetName val="Котельные"/>
      <sheetName val="К-ты ТО"/>
      <sheetName val="Свод"/>
      <sheetName val="Список"/>
      <sheetName val="Доп. параметры"/>
      <sheetName val="Вид топлива"/>
    </sheetNames>
    <sheetDataSet>
      <sheetData sheetId="0">
        <row r="1">
          <cell r="E1">
            <v>2015</v>
          </cell>
          <cell r="H1">
            <v>1</v>
          </cell>
          <cell r="I1">
            <v>0</v>
          </cell>
        </row>
        <row r="84">
          <cell r="A84">
            <v>0</v>
          </cell>
        </row>
        <row r="85">
          <cell r="A85">
            <v>60</v>
          </cell>
        </row>
      </sheetData>
      <sheetData sheetId="1"/>
      <sheetData sheetId="2"/>
      <sheetData sheetId="3">
        <row r="3">
          <cell r="F3" t="str">
            <v>Белинская Е.В.</v>
          </cell>
        </row>
        <row r="9">
          <cell r="D9">
            <v>1.145</v>
          </cell>
          <cell r="E9">
            <v>1.37</v>
          </cell>
          <cell r="F9">
            <v>0.64</v>
          </cell>
          <cell r="G9">
            <v>0.26600000000000001</v>
          </cell>
          <cell r="H9">
            <v>1.45</v>
          </cell>
          <cell r="I9">
            <v>0</v>
          </cell>
        </row>
        <row r="16">
          <cell r="E16">
            <v>60</v>
          </cell>
          <cell r="J16">
            <v>60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П1"/>
      <sheetName val="П2"/>
      <sheetName val="П3"/>
      <sheetName val="Комментарии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32">
          <cell r="F32" t="str">
            <v>Нагорный Роман Васильевич</v>
          </cell>
        </row>
        <row r="33">
          <cell r="F33" t="str">
            <v>Генералный директор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7.1"/>
      <sheetName val="7.2"/>
      <sheetName val="7.3"/>
      <sheetName val="7.4"/>
      <sheetName val="7.5"/>
      <sheetName val="7.6"/>
      <sheetName val="7.7"/>
      <sheetName val="7.9"/>
      <sheetName val="Проверка"/>
    </sheetNames>
    <sheetDataSet>
      <sheetData sheetId="0"/>
      <sheetData sheetId="1"/>
      <sheetData sheetId="2"/>
      <sheetData sheetId="3"/>
      <sheetData sheetId="4"/>
      <sheetData sheetId="5">
        <row r="14">
          <cell r="F14" t="str">
            <v>ООО "Теплоэнерго"</v>
          </cell>
        </row>
        <row r="21">
          <cell r="F21">
            <v>2015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heet"/>
      <sheetName val="RSheet"/>
      <sheetName val="SheetOrgReestr"/>
      <sheetName val="OrgReestrTemp"/>
      <sheetName val="Инструкция"/>
      <sheetName val="Титульный"/>
      <sheetName val="Сбыт ЭЭ"/>
      <sheetName val="Передача ЭЭ"/>
      <sheetName val="Производство ТЭ"/>
      <sheetName val="Передача ТЭ"/>
      <sheetName val="Производство ТЭ (комб)"/>
      <sheetName val="Водоснабжение"/>
      <sheetName val="Водоотведение"/>
      <sheetName val="Очистка сточных вод"/>
      <sheetName val="Утилизация ТБО"/>
      <sheetName val="Захоронение ТБО"/>
      <sheetName val="ЖД (пассажир.)"/>
      <sheetName val="ЖД (услуги)"/>
      <sheetName val="Транспортировка газа"/>
      <sheetName val="Реализация газа"/>
      <sheetName val="Комментарии"/>
      <sheetName val="Проверка"/>
      <sheetName val="Балансы сц.1 ТЭО Предприятия"/>
    </sheetNames>
    <sheetDataSet>
      <sheetData sheetId="0">
        <row r="2">
          <cell r="J2" t="str">
            <v>Январь</v>
          </cell>
          <cell r="O2" t="str">
            <v>Реконструкция</v>
          </cell>
          <cell r="Q2" t="str">
            <v>ед</v>
          </cell>
        </row>
        <row r="3">
          <cell r="J3" t="str">
            <v>Февраль</v>
          </cell>
          <cell r="O3" t="str">
            <v>Модернизация</v>
          </cell>
          <cell r="Q3" t="str">
            <v>км</v>
          </cell>
        </row>
        <row r="4">
          <cell r="J4" t="str">
            <v>Март</v>
          </cell>
          <cell r="O4" t="str">
            <v>Новое строительство</v>
          </cell>
          <cell r="Q4" t="str">
            <v>кв. м</v>
          </cell>
        </row>
        <row r="5">
          <cell r="J5" t="str">
            <v>Апрель</v>
          </cell>
          <cell r="O5" t="str">
            <v>Техническое перевооружение</v>
          </cell>
          <cell r="Q5" t="str">
            <v>компл</v>
          </cell>
        </row>
        <row r="6">
          <cell r="J6" t="str">
            <v>Май</v>
          </cell>
        </row>
        <row r="7">
          <cell r="J7" t="str">
            <v>Июнь</v>
          </cell>
        </row>
        <row r="8">
          <cell r="J8" t="str">
            <v>Июль</v>
          </cell>
        </row>
        <row r="9">
          <cell r="J9" t="str">
            <v>Август</v>
          </cell>
        </row>
        <row r="10">
          <cell r="J10" t="str">
            <v>Сентябрь</v>
          </cell>
        </row>
        <row r="11">
          <cell r="J11" t="str">
            <v>Октябрь</v>
          </cell>
        </row>
        <row r="12">
          <cell r="J12" t="str">
            <v>Ноябрь</v>
          </cell>
        </row>
        <row r="13">
          <cell r="J13" t="str">
            <v>Декабрь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26422017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.08.2004"/>
      <sheetName val="31_08_2004"/>
      <sheetName val="Титул"/>
      <sheetName val="Список"/>
      <sheetName val="1"/>
      <sheetName val="1.1."/>
      <sheetName val="1.2."/>
      <sheetName val="1.3."/>
      <sheetName val="2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Справочники"/>
      <sheetName val=" ОДФР"/>
      <sheetName val="Лист1"/>
      <sheetName val="9.7"/>
      <sheetName val="Лист12"/>
      <sheetName val="6"/>
      <sheetName val="Содержание"/>
      <sheetName val="ШТ. РАССТ.2004 08 31"/>
      <sheetName val="3"/>
      <sheetName val="4"/>
      <sheetName val="5"/>
      <sheetName val="11"/>
      <sheetName val="regs"/>
      <sheetName val="Анализ"/>
      <sheetName val="1.411.1"/>
      <sheetName val="УИС 1"/>
      <sheetName val="31_08_20041"/>
      <sheetName val="1_1_"/>
      <sheetName val="1_2_"/>
      <sheetName val="1_3_"/>
      <sheetName val="2_1_"/>
      <sheetName val="2_2_"/>
      <sheetName val="2_3_"/>
      <sheetName val="2_4_"/>
      <sheetName val="9_"/>
      <sheetName val="9_1_"/>
      <sheetName val="9_1(НТЭК)"/>
      <sheetName val="9_1_1_"/>
      <sheetName val="9_3_"/>
      <sheetName val="9_3_1_"/>
      <sheetName val="9_5_"/>
      <sheetName val="9_5(НТЭК)"/>
      <sheetName val="9_6_"/>
      <sheetName val="9_7_"/>
      <sheetName val="9_7(НТЭК)"/>
      <sheetName val="_ОДФР"/>
      <sheetName val="9_7"/>
      <sheetName val="ШТ__РАССТ_2004_08_31"/>
      <sheetName val="1_411_1"/>
      <sheetName val="УИС_1"/>
      <sheetName val="31_08_20042"/>
      <sheetName val="ф18"/>
      <sheetName val="ф17"/>
      <sheetName val="ф20"/>
      <sheetName val="ф3"/>
      <sheetName val="усл.стор.орг.(9.2, 9.4,9.5)+р"/>
      <sheetName val="Заголовок"/>
      <sheetName val="к БФ №2"/>
      <sheetName val="9 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Услуги кредитных орг."/>
      <sheetName val="Соц.-культ. и оздор. мер."/>
      <sheetName val="Расх. прочие по внер.деят. "/>
      <sheetName val="Аренда здан. и помещ."/>
      <sheetName val="Лизинг транс. средств"/>
      <sheetName val="Аренда земли "/>
      <sheetName val="Свод по страхованию"/>
      <sheetName val="Свод по налогам"/>
      <sheetName val="Услуги связи"/>
      <sheetName val="Услуги охраны"/>
      <sheetName val="Инф.-вычисл. услуги"/>
      <sheetName val="Програм. обеспеч. и лиц."/>
      <sheetName val="Аудиторские услуги"/>
      <sheetName val="Землеустроительные работы"/>
      <sheetName val="Нотариал. и юр. услуги"/>
      <sheetName val="Услуги по диагностике ГС"/>
      <sheetName val="Консультационные услуги"/>
      <sheetName val="Усл.по поверке КИП"/>
      <sheetName val="Природоохр.деят."/>
      <sheetName val="Пожарн.безоп."/>
      <sheetName val="Прочие услуги стор. орг."/>
      <sheetName val="Усл. по кап. ремонту"/>
      <sheetName val="Представительские расходы"/>
      <sheetName val="Свод по командировоч. рас."/>
      <sheetName val="Охрана труда"/>
      <sheetName val="Расходы на спецод. и обувь"/>
      <sheetName val="Подготовка кадров"/>
      <sheetName val="Свод по канц и почт-тел. расх."/>
      <sheetName val="Реклама"/>
      <sheetName val="Подписка на период. изд."/>
      <sheetName val="Расходы на участие в СРО"/>
      <sheetName val="TEHSHEET"/>
      <sheetName val="Лист2"/>
      <sheetName val="Темников"/>
      <sheetName val="юбилеи"/>
      <sheetName val="9_3_1"/>
      <sheetName val="подготовка кадров 2013 (ожид.)"/>
      <sheetName val="план поставок"/>
      <sheetName val="Справочник статей АИС"/>
      <sheetName val="fes"/>
      <sheetName val="Спр. классов АРМов"/>
      <sheetName val="Лист3"/>
      <sheetName val="TSheet"/>
      <sheetName val="Титульный"/>
      <sheetName val="vec"/>
      <sheetName val="Реестр ИП"/>
      <sheetName val="XLR_NoRangeSheet"/>
      <sheetName val="16"/>
      <sheetName val="13"/>
      <sheetName val="17.1"/>
      <sheetName val="2.1"/>
      <sheetName val="2.2"/>
      <sheetName val="СВОД"/>
      <sheetName val="10"/>
      <sheetName val="14"/>
      <sheetName val="butubmf"/>
      <sheetName val="kpis vls"/>
      <sheetName val="Свод Кореновск"/>
    </sheetNames>
    <sheetDataSet>
      <sheetData sheetId="0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1">
        <row r="1">
          <cell r="A1" t="str">
            <v>вид подразд</v>
          </cell>
        </row>
      </sheetData>
      <sheetData sheetId="2"/>
      <sheetData sheetId="3"/>
      <sheetData sheetId="4">
        <row r="1">
          <cell r="A1" t="str">
            <v>Наименование формы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Наименование формы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>
        <row r="1">
          <cell r="A1" t="str">
            <v>вид подразд</v>
          </cell>
        </row>
      </sheetData>
      <sheetData sheetId="43">
        <row r="1">
          <cell r="A1" t="str">
            <v>вид подразд</v>
          </cell>
        </row>
      </sheetData>
      <sheetData sheetId="44">
        <row r="1">
          <cell r="A1" t="str">
            <v>вид подразд</v>
          </cell>
        </row>
      </sheetData>
      <sheetData sheetId="45">
        <row r="1">
          <cell r="A1" t="str">
            <v>вид подразд</v>
          </cell>
        </row>
      </sheetData>
      <sheetData sheetId="46">
        <row r="1">
          <cell r="A1" t="str">
            <v>вид подразд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26"/>
  <sheetViews>
    <sheetView tabSelected="1" view="pageBreakPreview" zoomScale="80" zoomScaleNormal="85" zoomScaleSheetLayoutView="8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D12" sqref="D12"/>
    </sheetView>
  </sheetViews>
  <sheetFormatPr defaultColWidth="9.140625" defaultRowHeight="12.75" x14ac:dyDescent="0.2"/>
  <cols>
    <col min="1" max="1" width="11.28515625" style="2" customWidth="1"/>
    <col min="2" max="2" width="55.7109375" style="1" customWidth="1"/>
    <col min="3" max="3" width="30.85546875" style="1" customWidth="1"/>
    <col min="4" max="4" width="14.140625" style="1" customWidth="1"/>
    <col min="5" max="5" width="13.28515625" style="1" customWidth="1"/>
    <col min="6" max="6" width="16.5703125" style="1" customWidth="1"/>
    <col min="7" max="7" width="13.28515625" style="1" customWidth="1"/>
    <col min="8" max="11" width="14.5703125" style="1" customWidth="1"/>
    <col min="12" max="12" width="18.7109375" style="1" customWidth="1"/>
    <col min="13" max="16384" width="9.140625" style="1"/>
  </cols>
  <sheetData>
    <row r="1" spans="1:19" s="6" customFormat="1" ht="24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8" t="s">
        <v>67</v>
      </c>
    </row>
    <row r="2" spans="1:19" s="7" customFormat="1" ht="36.75" customHeight="1" x14ac:dyDescent="0.2">
      <c r="A2" s="39"/>
      <c r="B2" s="39"/>
      <c r="C2" s="27" t="s">
        <v>68</v>
      </c>
      <c r="D2" s="27"/>
      <c r="E2" s="27"/>
      <c r="F2" s="27"/>
      <c r="G2" s="27"/>
      <c r="H2" s="27"/>
      <c r="I2" s="27"/>
      <c r="J2" s="27"/>
      <c r="K2" s="27"/>
      <c r="L2" s="39" t="s">
        <v>69</v>
      </c>
      <c r="M2" s="10"/>
      <c r="N2" s="10"/>
      <c r="O2" s="10"/>
      <c r="P2" s="10"/>
      <c r="Q2" s="10"/>
      <c r="R2" s="10"/>
      <c r="S2" s="10"/>
    </row>
    <row r="3" spans="1:19" s="7" customFormat="1" ht="12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9"/>
      <c r="M3" s="10"/>
      <c r="N3" s="10"/>
      <c r="O3" s="10"/>
      <c r="P3" s="10"/>
      <c r="Q3" s="10"/>
      <c r="R3" s="10"/>
      <c r="S3" s="10"/>
    </row>
    <row r="4" spans="1:19" ht="24" customHeight="1" x14ac:dyDescent="0.2">
      <c r="A4" s="21" t="s">
        <v>56</v>
      </c>
      <c r="B4" s="20" t="s">
        <v>16</v>
      </c>
      <c r="C4" s="28" t="s">
        <v>1</v>
      </c>
      <c r="D4" s="32" t="s">
        <v>10</v>
      </c>
      <c r="E4" s="33"/>
      <c r="F4" s="33"/>
      <c r="G4" s="33"/>
      <c r="H4" s="34"/>
      <c r="I4" s="34"/>
      <c r="J4" s="34"/>
      <c r="K4" s="34"/>
      <c r="L4" s="28" t="s">
        <v>0</v>
      </c>
    </row>
    <row r="5" spans="1:19" ht="22.5" customHeight="1" x14ac:dyDescent="0.2">
      <c r="A5" s="30"/>
      <c r="B5" s="20"/>
      <c r="C5" s="29"/>
      <c r="D5" s="32" t="s">
        <v>11</v>
      </c>
      <c r="E5" s="33"/>
      <c r="F5" s="33"/>
      <c r="G5" s="33"/>
      <c r="H5" s="33"/>
      <c r="I5" s="33"/>
      <c r="J5" s="33"/>
      <c r="K5" s="33"/>
      <c r="L5" s="29"/>
    </row>
    <row r="6" spans="1:19" ht="19.5" customHeight="1" x14ac:dyDescent="0.2">
      <c r="A6" s="30"/>
      <c r="B6" s="20"/>
      <c r="C6" s="29"/>
      <c r="D6" s="21" t="s">
        <v>34</v>
      </c>
      <c r="E6" s="22"/>
      <c r="F6" s="22"/>
      <c r="G6" s="23"/>
      <c r="H6" s="21" t="s">
        <v>35</v>
      </c>
      <c r="I6" s="22"/>
      <c r="J6" s="22"/>
      <c r="K6" s="23"/>
      <c r="L6" s="29"/>
    </row>
    <row r="7" spans="1:19" ht="11.25" hidden="1" customHeight="1" x14ac:dyDescent="0.2">
      <c r="A7" s="30"/>
      <c r="B7" s="20"/>
      <c r="C7" s="29"/>
      <c r="D7" s="24"/>
      <c r="E7" s="25"/>
      <c r="F7" s="25"/>
      <c r="G7" s="26"/>
      <c r="H7" s="24"/>
      <c r="I7" s="25"/>
      <c r="J7" s="25"/>
      <c r="K7" s="26"/>
      <c r="L7" s="29"/>
    </row>
    <row r="8" spans="1:19" ht="57" customHeight="1" x14ac:dyDescent="0.2">
      <c r="A8" s="31"/>
      <c r="B8" s="20"/>
      <c r="C8" s="29"/>
      <c r="D8" s="13" t="s">
        <v>12</v>
      </c>
      <c r="E8" s="13" t="s">
        <v>13</v>
      </c>
      <c r="F8" s="13" t="s">
        <v>15</v>
      </c>
      <c r="G8" s="13" t="s">
        <v>14</v>
      </c>
      <c r="H8" s="13" t="s">
        <v>12</v>
      </c>
      <c r="I8" s="13" t="s">
        <v>13</v>
      </c>
      <c r="J8" s="13" t="s">
        <v>15</v>
      </c>
      <c r="K8" s="13" t="s">
        <v>14</v>
      </c>
      <c r="L8" s="37"/>
    </row>
    <row r="9" spans="1:19" ht="36.75" customHeight="1" x14ac:dyDescent="0.2">
      <c r="A9" s="4"/>
      <c r="B9" s="8" t="s">
        <v>9</v>
      </c>
      <c r="C9" s="11" t="s">
        <v>18</v>
      </c>
      <c r="D9" s="11" t="s">
        <v>18</v>
      </c>
      <c r="E9" s="11" t="s">
        <v>18</v>
      </c>
      <c r="F9" s="14">
        <f>SUM(F10:F26)</f>
        <v>0.52</v>
      </c>
      <c r="G9" s="11" t="s">
        <v>18</v>
      </c>
      <c r="H9" s="11" t="s">
        <v>18</v>
      </c>
      <c r="I9" s="11" t="s">
        <v>18</v>
      </c>
      <c r="J9" s="14">
        <f>SUM(J10:J26)</f>
        <v>0.52</v>
      </c>
      <c r="K9" s="11" t="s">
        <v>18</v>
      </c>
      <c r="L9" s="11" t="s">
        <v>18</v>
      </c>
    </row>
    <row r="10" spans="1:19" s="12" customFormat="1" ht="90" customHeight="1" x14ac:dyDescent="0.2">
      <c r="A10" s="3" t="s">
        <v>8</v>
      </c>
      <c r="B10" s="17" t="s">
        <v>46</v>
      </c>
      <c r="C10" s="15" t="s">
        <v>37</v>
      </c>
      <c r="D10" s="16">
        <v>100</v>
      </c>
      <c r="E10" s="18">
        <f>(3.14*((D10/1000)/2)^2*2)*3600*0.998</f>
        <v>56.406960000000012</v>
      </c>
      <c r="F10" s="16">
        <v>1.4999999999999999E-2</v>
      </c>
      <c r="G10" s="19" t="s">
        <v>55</v>
      </c>
      <c r="H10" s="16">
        <v>100</v>
      </c>
      <c r="I10" s="18">
        <f>(3.14*((H10/1000)/2)^2*2)*3600*0.998</f>
        <v>56.406960000000012</v>
      </c>
      <c r="J10" s="16">
        <f>F10</f>
        <v>1.4999999999999999E-2</v>
      </c>
      <c r="K10" s="19" t="s">
        <v>55</v>
      </c>
      <c r="L10" s="16">
        <v>2025</v>
      </c>
    </row>
    <row r="11" spans="1:19" s="12" customFormat="1" ht="57.75" customHeight="1" x14ac:dyDescent="0.2">
      <c r="A11" s="3" t="s">
        <v>2</v>
      </c>
      <c r="B11" s="17" t="s">
        <v>47</v>
      </c>
      <c r="C11" s="15" t="s">
        <v>38</v>
      </c>
      <c r="D11" s="16">
        <v>150</v>
      </c>
      <c r="E11" s="18">
        <f t="shared" ref="E11:E26" si="0">(3.14*((D11/1000)/2)^2*2)*3600*0.998</f>
        <v>126.91566</v>
      </c>
      <c r="F11" s="16">
        <v>0.03</v>
      </c>
      <c r="G11" s="19" t="s">
        <v>55</v>
      </c>
      <c r="H11" s="16">
        <v>150</v>
      </c>
      <c r="I11" s="18">
        <f t="shared" ref="I11:I26" si="1">(3.14*((H11/1000)/2)^2*2)*3600*0.998</f>
        <v>126.91566</v>
      </c>
      <c r="J11" s="16">
        <v>0.03</v>
      </c>
      <c r="K11" s="19" t="s">
        <v>55</v>
      </c>
      <c r="L11" s="16">
        <v>2025</v>
      </c>
    </row>
    <row r="12" spans="1:19" s="12" customFormat="1" ht="77.25" customHeight="1" x14ac:dyDescent="0.2">
      <c r="A12" s="3" t="s">
        <v>3</v>
      </c>
      <c r="B12" s="17" t="s">
        <v>48</v>
      </c>
      <c r="C12" s="15" t="s">
        <v>19</v>
      </c>
      <c r="D12" s="16">
        <v>100</v>
      </c>
      <c r="E12" s="18">
        <f t="shared" si="0"/>
        <v>56.406960000000012</v>
      </c>
      <c r="F12" s="16">
        <v>7.4999999999999997E-2</v>
      </c>
      <c r="G12" s="19" t="s">
        <v>55</v>
      </c>
      <c r="H12" s="16">
        <v>100</v>
      </c>
      <c r="I12" s="18">
        <f t="shared" si="1"/>
        <v>56.406960000000012</v>
      </c>
      <c r="J12" s="16">
        <v>7.4999999999999997E-2</v>
      </c>
      <c r="K12" s="19" t="s">
        <v>55</v>
      </c>
      <c r="L12" s="16">
        <v>2025</v>
      </c>
    </row>
    <row r="13" spans="1:19" s="12" customFormat="1" ht="64.5" customHeight="1" x14ac:dyDescent="0.2">
      <c r="A13" s="3" t="s">
        <v>4</v>
      </c>
      <c r="B13" s="17" t="s">
        <v>39</v>
      </c>
      <c r="C13" s="15" t="s">
        <v>23</v>
      </c>
      <c r="D13" s="16">
        <v>80</v>
      </c>
      <c r="E13" s="18">
        <f t="shared" si="0"/>
        <v>36.100454400000004</v>
      </c>
      <c r="F13" s="16">
        <v>0.02</v>
      </c>
      <c r="G13" s="19" t="s">
        <v>55</v>
      </c>
      <c r="H13" s="16">
        <f>D13</f>
        <v>80</v>
      </c>
      <c r="I13" s="18">
        <f t="shared" si="1"/>
        <v>36.100454400000004</v>
      </c>
      <c r="J13" s="16">
        <f>F13</f>
        <v>0.02</v>
      </c>
      <c r="K13" s="19" t="s">
        <v>55</v>
      </c>
      <c r="L13" s="16">
        <v>2025</v>
      </c>
    </row>
    <row r="14" spans="1:19" s="12" customFormat="1" ht="58.5" customHeight="1" x14ac:dyDescent="0.2">
      <c r="A14" s="3" t="s">
        <v>5</v>
      </c>
      <c r="B14" s="17" t="s">
        <v>40</v>
      </c>
      <c r="C14" s="15" t="s">
        <v>20</v>
      </c>
      <c r="D14" s="16">
        <v>200</v>
      </c>
      <c r="E14" s="18">
        <f t="shared" si="0"/>
        <v>225.62784000000005</v>
      </c>
      <c r="F14" s="16">
        <v>0.02</v>
      </c>
      <c r="G14" s="19" t="s">
        <v>55</v>
      </c>
      <c r="H14" s="16">
        <v>200</v>
      </c>
      <c r="I14" s="18">
        <f t="shared" si="1"/>
        <v>225.62784000000005</v>
      </c>
      <c r="J14" s="16">
        <v>0.02</v>
      </c>
      <c r="K14" s="19" t="s">
        <v>55</v>
      </c>
      <c r="L14" s="16">
        <v>2025</v>
      </c>
    </row>
    <row r="15" spans="1:19" s="12" customFormat="1" ht="57.75" customHeight="1" x14ac:dyDescent="0.2">
      <c r="A15" s="3" t="s">
        <v>6</v>
      </c>
      <c r="B15" s="17" t="s">
        <v>49</v>
      </c>
      <c r="C15" s="15" t="s">
        <v>21</v>
      </c>
      <c r="D15" s="16">
        <v>200</v>
      </c>
      <c r="E15" s="18">
        <f t="shared" si="0"/>
        <v>225.62784000000005</v>
      </c>
      <c r="F15" s="16">
        <f>25/1000</f>
        <v>2.5000000000000001E-2</v>
      </c>
      <c r="G15" s="16" t="s">
        <v>17</v>
      </c>
      <c r="H15" s="16">
        <v>200</v>
      </c>
      <c r="I15" s="18">
        <f t="shared" si="1"/>
        <v>225.62784000000005</v>
      </c>
      <c r="J15" s="16">
        <f>25/1000</f>
        <v>2.5000000000000001E-2</v>
      </c>
      <c r="K15" s="16" t="s">
        <v>17</v>
      </c>
      <c r="L15" s="16">
        <v>2025</v>
      </c>
    </row>
    <row r="16" spans="1:19" s="12" customFormat="1" ht="63" customHeight="1" x14ac:dyDescent="0.2">
      <c r="A16" s="3" t="s">
        <v>7</v>
      </c>
      <c r="B16" s="17" t="s">
        <v>36</v>
      </c>
      <c r="C16" s="15" t="s">
        <v>22</v>
      </c>
      <c r="D16" s="16">
        <v>100</v>
      </c>
      <c r="E16" s="18">
        <f t="shared" si="0"/>
        <v>56.406960000000012</v>
      </c>
      <c r="F16" s="16">
        <v>0.02</v>
      </c>
      <c r="G16" s="19" t="s">
        <v>55</v>
      </c>
      <c r="H16" s="16">
        <v>100</v>
      </c>
      <c r="I16" s="18">
        <f t="shared" si="1"/>
        <v>56.406960000000012</v>
      </c>
      <c r="J16" s="16">
        <v>0.02</v>
      </c>
      <c r="K16" s="19" t="s">
        <v>55</v>
      </c>
      <c r="L16" s="16">
        <v>2025</v>
      </c>
    </row>
    <row r="17" spans="1:12" s="12" customFormat="1" ht="62.25" customHeight="1" x14ac:dyDescent="0.2">
      <c r="A17" s="3" t="s">
        <v>57</v>
      </c>
      <c r="B17" s="17" t="s">
        <v>41</v>
      </c>
      <c r="C17" s="15" t="s">
        <v>24</v>
      </c>
      <c r="D17" s="16">
        <v>80</v>
      </c>
      <c r="E17" s="18">
        <f t="shared" si="0"/>
        <v>36.100454400000004</v>
      </c>
      <c r="F17" s="16">
        <v>0.02</v>
      </c>
      <c r="G17" s="19" t="s">
        <v>55</v>
      </c>
      <c r="H17" s="16">
        <v>80</v>
      </c>
      <c r="I17" s="18">
        <f t="shared" si="1"/>
        <v>36.100454400000004</v>
      </c>
      <c r="J17" s="16">
        <v>0.02</v>
      </c>
      <c r="K17" s="19" t="s">
        <v>55</v>
      </c>
      <c r="L17" s="16">
        <v>2025</v>
      </c>
    </row>
    <row r="18" spans="1:12" s="12" customFormat="1" ht="59.25" customHeight="1" x14ac:dyDescent="0.2">
      <c r="A18" s="3" t="s">
        <v>58</v>
      </c>
      <c r="B18" s="17" t="s">
        <v>50</v>
      </c>
      <c r="C18" s="15" t="s">
        <v>25</v>
      </c>
      <c r="D18" s="16">
        <v>80</v>
      </c>
      <c r="E18" s="18">
        <f t="shared" si="0"/>
        <v>36.100454400000004</v>
      </c>
      <c r="F18" s="16">
        <v>0.02</v>
      </c>
      <c r="G18" s="16" t="s">
        <v>17</v>
      </c>
      <c r="H18" s="16">
        <v>80</v>
      </c>
      <c r="I18" s="18">
        <f t="shared" si="1"/>
        <v>36.100454400000004</v>
      </c>
      <c r="J18" s="16">
        <v>0.02</v>
      </c>
      <c r="K18" s="16" t="s">
        <v>17</v>
      </c>
      <c r="L18" s="16">
        <v>2025</v>
      </c>
    </row>
    <row r="19" spans="1:12" s="12" customFormat="1" ht="64.5" customHeight="1" x14ac:dyDescent="0.2">
      <c r="A19" s="3" t="s">
        <v>59</v>
      </c>
      <c r="B19" s="17" t="s">
        <v>42</v>
      </c>
      <c r="C19" s="15" t="s">
        <v>26</v>
      </c>
      <c r="D19" s="16">
        <v>80</v>
      </c>
      <c r="E19" s="18">
        <f t="shared" si="0"/>
        <v>36.100454400000004</v>
      </c>
      <c r="F19" s="16">
        <v>0.02</v>
      </c>
      <c r="G19" s="19" t="s">
        <v>55</v>
      </c>
      <c r="H19" s="16">
        <v>80</v>
      </c>
      <c r="I19" s="18">
        <f t="shared" si="1"/>
        <v>36.100454400000004</v>
      </c>
      <c r="J19" s="16">
        <v>0.02</v>
      </c>
      <c r="K19" s="19" t="s">
        <v>55</v>
      </c>
      <c r="L19" s="16">
        <v>2025</v>
      </c>
    </row>
    <row r="20" spans="1:12" s="12" customFormat="1" ht="59.25" customHeight="1" x14ac:dyDescent="0.2">
      <c r="A20" s="3" t="s">
        <v>60</v>
      </c>
      <c r="B20" s="17" t="s">
        <v>51</v>
      </c>
      <c r="C20" s="15" t="s">
        <v>27</v>
      </c>
      <c r="D20" s="16">
        <v>100</v>
      </c>
      <c r="E20" s="18">
        <f t="shared" si="0"/>
        <v>56.406960000000012</v>
      </c>
      <c r="F20" s="16">
        <v>2.5000000000000001E-2</v>
      </c>
      <c r="G20" s="19" t="s">
        <v>55</v>
      </c>
      <c r="H20" s="16">
        <v>100</v>
      </c>
      <c r="I20" s="18">
        <f t="shared" si="1"/>
        <v>56.406960000000012</v>
      </c>
      <c r="J20" s="16">
        <v>2.5000000000000001E-2</v>
      </c>
      <c r="K20" s="19" t="s">
        <v>55</v>
      </c>
      <c r="L20" s="16">
        <v>2025</v>
      </c>
    </row>
    <row r="21" spans="1:12" s="12" customFormat="1" ht="66.75" customHeight="1" x14ac:dyDescent="0.2">
      <c r="A21" s="3" t="s">
        <v>61</v>
      </c>
      <c r="B21" s="17" t="s">
        <v>52</v>
      </c>
      <c r="C21" s="15" t="s">
        <v>28</v>
      </c>
      <c r="D21" s="16">
        <v>50</v>
      </c>
      <c r="E21" s="18">
        <f t="shared" si="0"/>
        <v>14.101740000000003</v>
      </c>
      <c r="F21" s="16">
        <f>0.1</f>
        <v>0.1</v>
      </c>
      <c r="G21" s="19" t="s">
        <v>55</v>
      </c>
      <c r="H21" s="16">
        <v>50</v>
      </c>
      <c r="I21" s="18">
        <f t="shared" si="1"/>
        <v>14.101740000000003</v>
      </c>
      <c r="J21" s="16">
        <f>0.1</f>
        <v>0.1</v>
      </c>
      <c r="K21" s="19" t="s">
        <v>55</v>
      </c>
      <c r="L21" s="16">
        <v>2025</v>
      </c>
    </row>
    <row r="22" spans="1:12" s="12" customFormat="1" ht="60.75" customHeight="1" x14ac:dyDescent="0.2">
      <c r="A22" s="3" t="s">
        <v>62</v>
      </c>
      <c r="B22" s="17" t="s">
        <v>43</v>
      </c>
      <c r="C22" s="15" t="s">
        <v>29</v>
      </c>
      <c r="D22" s="16">
        <v>80</v>
      </c>
      <c r="E22" s="18">
        <f t="shared" si="0"/>
        <v>36.100454400000004</v>
      </c>
      <c r="F22" s="16">
        <f>50/1000</f>
        <v>0.05</v>
      </c>
      <c r="G22" s="16" t="s">
        <v>17</v>
      </c>
      <c r="H22" s="16">
        <v>80</v>
      </c>
      <c r="I22" s="18">
        <f t="shared" si="1"/>
        <v>36.100454400000004</v>
      </c>
      <c r="J22" s="16">
        <f>50/1000</f>
        <v>0.05</v>
      </c>
      <c r="K22" s="16" t="s">
        <v>17</v>
      </c>
      <c r="L22" s="16">
        <v>2025</v>
      </c>
    </row>
    <row r="23" spans="1:12" s="12" customFormat="1" ht="70.5" customHeight="1" x14ac:dyDescent="0.2">
      <c r="A23" s="3" t="s">
        <v>63</v>
      </c>
      <c r="B23" s="17" t="s">
        <v>53</v>
      </c>
      <c r="C23" s="15" t="s">
        <v>30</v>
      </c>
      <c r="D23" s="16">
        <v>100</v>
      </c>
      <c r="E23" s="18">
        <f t="shared" si="0"/>
        <v>56.406960000000012</v>
      </c>
      <c r="F23" s="16">
        <v>0.02</v>
      </c>
      <c r="G23" s="19" t="s">
        <v>55</v>
      </c>
      <c r="H23" s="16">
        <v>100</v>
      </c>
      <c r="I23" s="18">
        <f t="shared" si="1"/>
        <v>56.406960000000012</v>
      </c>
      <c r="J23" s="16">
        <v>0.02</v>
      </c>
      <c r="K23" s="19" t="s">
        <v>55</v>
      </c>
      <c r="L23" s="16">
        <v>2025</v>
      </c>
    </row>
    <row r="24" spans="1:12" s="12" customFormat="1" ht="65.25" customHeight="1" x14ac:dyDescent="0.2">
      <c r="A24" s="3" t="s">
        <v>64</v>
      </c>
      <c r="B24" s="17" t="s">
        <v>44</v>
      </c>
      <c r="C24" s="15" t="s">
        <v>31</v>
      </c>
      <c r="D24" s="16">
        <v>100</v>
      </c>
      <c r="E24" s="18">
        <f t="shared" si="0"/>
        <v>56.406960000000012</v>
      </c>
      <c r="F24" s="16">
        <v>0.02</v>
      </c>
      <c r="G24" s="19" t="s">
        <v>55</v>
      </c>
      <c r="H24" s="16">
        <v>100</v>
      </c>
      <c r="I24" s="18">
        <f t="shared" si="1"/>
        <v>56.406960000000012</v>
      </c>
      <c r="J24" s="16">
        <v>0.02</v>
      </c>
      <c r="K24" s="19" t="s">
        <v>55</v>
      </c>
      <c r="L24" s="16">
        <v>2025</v>
      </c>
    </row>
    <row r="25" spans="1:12" s="12" customFormat="1" ht="62.25" customHeight="1" x14ac:dyDescent="0.2">
      <c r="A25" s="3" t="s">
        <v>65</v>
      </c>
      <c r="B25" s="17" t="s">
        <v>45</v>
      </c>
      <c r="C25" s="15" t="s">
        <v>32</v>
      </c>
      <c r="D25" s="16">
        <v>100</v>
      </c>
      <c r="E25" s="18">
        <f t="shared" si="0"/>
        <v>56.406960000000012</v>
      </c>
      <c r="F25" s="16">
        <v>0.02</v>
      </c>
      <c r="G25" s="19" t="s">
        <v>55</v>
      </c>
      <c r="H25" s="16">
        <v>100</v>
      </c>
      <c r="I25" s="18">
        <f t="shared" si="1"/>
        <v>56.406960000000012</v>
      </c>
      <c r="J25" s="16">
        <v>0.02</v>
      </c>
      <c r="K25" s="19" t="s">
        <v>55</v>
      </c>
      <c r="L25" s="16">
        <v>2025</v>
      </c>
    </row>
    <row r="26" spans="1:12" s="12" customFormat="1" ht="66.75" customHeight="1" x14ac:dyDescent="0.2">
      <c r="A26" s="3" t="s">
        <v>66</v>
      </c>
      <c r="B26" s="5" t="s">
        <v>54</v>
      </c>
      <c r="C26" s="15" t="s">
        <v>33</v>
      </c>
      <c r="D26" s="16">
        <v>80</v>
      </c>
      <c r="E26" s="18">
        <f t="shared" si="0"/>
        <v>36.100454400000004</v>
      </c>
      <c r="F26" s="16">
        <v>0.02</v>
      </c>
      <c r="G26" s="19" t="s">
        <v>55</v>
      </c>
      <c r="H26" s="16">
        <v>80</v>
      </c>
      <c r="I26" s="18">
        <f t="shared" si="1"/>
        <v>36.100454400000004</v>
      </c>
      <c r="J26" s="16">
        <v>0.02</v>
      </c>
      <c r="K26" s="19" t="s">
        <v>55</v>
      </c>
      <c r="L26" s="16">
        <v>2025</v>
      </c>
    </row>
  </sheetData>
  <mergeCells count="11">
    <mergeCell ref="A1:K1"/>
    <mergeCell ref="A3:K3"/>
    <mergeCell ref="A4:A8"/>
    <mergeCell ref="B4:B8"/>
    <mergeCell ref="C2:K2"/>
    <mergeCell ref="H6:K7"/>
    <mergeCell ref="L4:L8"/>
    <mergeCell ref="D4:K4"/>
    <mergeCell ref="C4:C8"/>
    <mergeCell ref="D5:K5"/>
    <mergeCell ref="D6:G7"/>
  </mergeCells>
  <pageMargins left="0.39370078740157483" right="0.39370078740157483" top="0.74803149606299213" bottom="0.74803149606299213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2-ИПТС</vt:lpstr>
      <vt:lpstr>'2-ИПТС'!Заголовки_для_печати</vt:lpstr>
      <vt:lpstr>'2-ИПТС'!Область_печати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Роман Проскурнин</cp:lastModifiedBy>
  <cp:lastPrinted>2024-11-28T13:57:15Z</cp:lastPrinted>
  <dcterms:created xsi:type="dcterms:W3CDTF">2010-05-19T10:50:44Z</dcterms:created>
  <dcterms:modified xsi:type="dcterms:W3CDTF">2026-03-25T16:21:32Z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WARM_INVEST_PLAN_FORM_v3</vt:lpwstr>
  </property>
  <property fmtid="{D5CDD505-2E9C-101B-9397-08002B2CF9AE}" pid="3" name="CurrentVersion">
    <vt:lpwstr>2024.1</vt:lpwstr>
  </property>
</Properties>
</file>