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1860" yWindow="1860" windowWidth="20730" windowHeight="11760"/>
  </bookViews>
  <sheets>
    <sheet name="Лист1" sheetId="1" r:id="rId1"/>
  </sheets>
  <calcPr calcId="125725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P13" i="1"/>
  <c r="Q12"/>
  <c r="N12"/>
  <c r="O12" s="1"/>
  <c r="L12"/>
  <c r="Q13" l="1"/>
  <c r="S12"/>
  <c r="M12"/>
  <c r="O13" l="1"/>
  <c r="S13"/>
</calcChain>
</file>

<file path=xl/sharedStrings.xml><?xml version="1.0" encoding="utf-8"?>
<sst xmlns="http://schemas.openxmlformats.org/spreadsheetml/2006/main" count="42" uniqueCount="37">
  <si>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</si>
  <si>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</si>
  <si>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</si>
  <si>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</si>
  <si>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</si>
  <si>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</si>
  <si>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</si>
  <si>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</si>
  <si>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</si>
  <si>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</si>
  <si>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</si>
  <si>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</si>
  <si>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</si>
  <si>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</si>
  <si>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</si>
  <si>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</si>
  <si>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</si>
  <si>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</si>
  <si>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</si>
  <si>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</si>
  <si>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</si>
  <si>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</si>
  <si>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</si>
  <si>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</si>
  <si>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</si>
  <si>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</si>
  <si>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Вес.т</t>
  </si>
  <si>
    <t>Средняя стоимость доставки Заказчика 1 т продукции с НДС</t>
  </si>
  <si>
    <t>Стоимость доставки с НДС</t>
  </si>
  <si>
    <t xml:space="preserve">Суммарная максимальная стоимость закупки с НДС и доставкой </t>
  </si>
  <si>
    <t>Поставщик 4</t>
  </si>
  <si>
    <t>Поставщик 5</t>
  </si>
  <si>
    <t>м</t>
  </si>
  <si>
    <t>Цепь длиннозвенная 22-136</t>
  </si>
  <si>
    <t>На основании проведенного анализа рынка и расчетов, НМЦК с доставкой составляет: 368 492 рублей.</t>
  </si>
  <si>
    <t>Дата подготовки обоснования НМЦК:07.04.2026</t>
  </si>
  <si>
    <t>поставку цепи для нужд ООО "УСТЬ-КУТСКИЕ ТЕПЛОВЫЕ СЕТИ И КОТЕЛЬНЫЕ"</t>
  </si>
</sst>
</file>

<file path=xl/styles.xml><?xml version="1.0" encoding="utf-8"?>
<styleSheet xmlns="http://schemas.openxmlformats.org/spreadsheetml/2006/main">
  <numFmts count="3">
    <numFmt numFmtId="164" formatCode="#,##0.00#########"/>
    <numFmt numFmtId="165" formatCode="0.000"/>
    <numFmt numFmtId="166" formatCode="#,##0.0000"/>
  </numFmts>
  <fonts count="1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</borders>
  <cellStyleXfs count="1">
    <xf numFmtId="0" fontId="0" fillId="0" borderId="0" applyAlignment="0"/>
  </cellStyleXfs>
  <cellXfs count="66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2" fontId="5" fillId="0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vertical="top"/>
    </xf>
    <xf numFmtId="2" fontId="13" fillId="0" borderId="6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vertical="top"/>
    </xf>
    <xf numFmtId="166" fontId="5" fillId="0" borderId="14" xfId="0" applyNumberFormat="1" applyFont="1" applyFill="1" applyBorder="1" applyAlignment="1">
      <alignment horizontal="center" vertical="center" wrapText="1"/>
    </xf>
    <xf numFmtId="1" fontId="1" fillId="0" borderId="14" xfId="0" applyNumberFormat="1" applyFont="1" applyFill="1" applyBorder="1" applyAlignment="1">
      <alignment vertical="top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123825</xdr:colOff>
      <xdr:row>10</xdr:row>
      <xdr:rowOff>76200</xdr:rowOff>
    </xdr:from>
    <xdr:to>
      <xdr:col>11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180976</xdr:colOff>
      <xdr:row>10</xdr:row>
      <xdr:rowOff>152399</xdr:rowOff>
    </xdr:from>
    <xdr:to>
      <xdr:col>12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"/>
  <sheetViews>
    <sheetView tabSelected="1" view="pageBreakPreview" zoomScale="70" zoomScaleNormal="100" zoomScaleSheetLayoutView="70" workbookViewId="0">
      <selection activeCell="A8" sqref="A8:S8"/>
    </sheetView>
  </sheetViews>
  <sheetFormatPr defaultColWidth="9" defaultRowHeight="15"/>
  <cols>
    <col min="1" max="1" width="7.85546875" style="3" customWidth="1"/>
    <col min="2" max="2" width="20.85546875" style="3" customWidth="1"/>
    <col min="3" max="3" width="15.7109375" style="3" customWidth="1"/>
    <col min="4" max="4" width="13.42578125" style="3" customWidth="1"/>
    <col min="5" max="5" width="10.28515625" style="3" customWidth="1"/>
    <col min="6" max="6" width="8.85546875" style="3" customWidth="1"/>
    <col min="7" max="8" width="22" style="12" customWidth="1"/>
    <col min="9" max="9" width="21" style="12" customWidth="1"/>
    <col min="10" max="10" width="14.5703125" style="12" customWidth="1"/>
    <col min="11" max="11" width="20.28515625" style="12" customWidth="1"/>
    <col min="12" max="12" width="26.28515625" style="12" customWidth="1"/>
    <col min="13" max="13" width="23" style="12" customWidth="1"/>
    <col min="14" max="18" width="15.140625" style="12" customWidth="1"/>
    <col min="19" max="19" width="27.7109375" style="3" customWidth="1"/>
    <col min="20" max="20" width="18.42578125" style="3" customWidth="1"/>
    <col min="21" max="1014" width="9.140625" style="3" customWidth="1"/>
    <col min="1015" max="16384" width="9" style="3"/>
  </cols>
  <sheetData>
    <row r="1" spans="1:19" ht="15" customHeight="1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5" customHeight="1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36" customHeight="1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</row>
    <row r="4" spans="1:19" ht="15" customHeight="1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9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</row>
    <row r="6" spans="1:19" ht="24.75" customHeight="1">
      <c r="A6" s="58" t="s">
        <v>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  <c r="P6" s="59"/>
      <c r="Q6" s="59"/>
      <c r="R6" s="59"/>
      <c r="S6" s="58"/>
    </row>
    <row r="7" spans="1:19" ht="42" customHeight="1">
      <c r="A7" s="58" t="s">
        <v>20</v>
      </c>
      <c r="B7" s="58"/>
      <c r="C7" s="60" t="s">
        <v>21</v>
      </c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1"/>
      <c r="P7" s="61"/>
      <c r="Q7" s="61"/>
      <c r="R7" s="61"/>
      <c r="S7" s="60"/>
    </row>
    <row r="8" spans="1:19" ht="43.5" customHeight="1">
      <c r="A8" s="54" t="s">
        <v>36</v>
      </c>
      <c r="B8" s="38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6"/>
    </row>
    <row r="9" spans="1:19" ht="125.25" customHeight="1">
      <c r="A9" s="62" t="s">
        <v>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3"/>
      <c r="P9" s="63"/>
      <c r="Q9" s="63"/>
      <c r="R9" s="63"/>
      <c r="S9" s="62"/>
    </row>
    <row r="10" spans="1:19" ht="51" customHeight="1">
      <c r="A10" s="58" t="s">
        <v>4</v>
      </c>
      <c r="B10" s="58" t="s">
        <v>5</v>
      </c>
      <c r="C10" s="58"/>
      <c r="D10" s="64" t="s">
        <v>6</v>
      </c>
      <c r="E10" s="58" t="s">
        <v>7</v>
      </c>
      <c r="F10" s="64" t="s">
        <v>8</v>
      </c>
      <c r="G10" s="6" t="s">
        <v>17</v>
      </c>
      <c r="H10" s="6" t="s">
        <v>18</v>
      </c>
      <c r="I10" s="6" t="s">
        <v>19</v>
      </c>
      <c r="J10" s="6" t="s">
        <v>30</v>
      </c>
      <c r="K10" s="6" t="s">
        <v>31</v>
      </c>
      <c r="L10" s="7" t="s">
        <v>9</v>
      </c>
      <c r="M10" s="7" t="s">
        <v>10</v>
      </c>
      <c r="N10" s="64" t="s">
        <v>22</v>
      </c>
      <c r="O10" s="8" t="s">
        <v>11</v>
      </c>
      <c r="P10" s="8" t="s">
        <v>26</v>
      </c>
      <c r="Q10" s="27" t="s">
        <v>27</v>
      </c>
      <c r="R10" s="27" t="s">
        <v>28</v>
      </c>
      <c r="S10" s="27" t="s">
        <v>29</v>
      </c>
    </row>
    <row r="11" spans="1:19" ht="45" customHeight="1">
      <c r="A11" s="58"/>
      <c r="B11" s="58"/>
      <c r="C11" s="58"/>
      <c r="D11" s="64"/>
      <c r="E11" s="58"/>
      <c r="F11" s="64"/>
      <c r="G11" s="6" t="s">
        <v>12</v>
      </c>
      <c r="H11" s="6" t="s">
        <v>12</v>
      </c>
      <c r="I11" s="6" t="s">
        <v>12</v>
      </c>
      <c r="J11" s="6" t="s">
        <v>12</v>
      </c>
      <c r="K11" s="6" t="s">
        <v>12</v>
      </c>
      <c r="L11" s="9"/>
      <c r="M11" s="9"/>
      <c r="N11" s="64"/>
      <c r="O11" s="10"/>
      <c r="P11" s="26"/>
      <c r="Q11" s="23"/>
      <c r="R11" s="23"/>
      <c r="S11" s="10"/>
    </row>
    <row r="12" spans="1:19" ht="45" customHeight="1">
      <c r="A12" s="29">
        <v>1</v>
      </c>
      <c r="B12" s="39" t="s">
        <v>33</v>
      </c>
      <c r="C12" s="65"/>
      <c r="D12" s="30"/>
      <c r="E12" s="35" t="s">
        <v>32</v>
      </c>
      <c r="F12" s="23">
        <v>170</v>
      </c>
      <c r="G12" s="24">
        <v>1722</v>
      </c>
      <c r="H12" s="24">
        <v>1700</v>
      </c>
      <c r="I12" s="24">
        <v>1747</v>
      </c>
      <c r="J12" s="24">
        <v>1758</v>
      </c>
      <c r="K12" s="24">
        <v>1811</v>
      </c>
      <c r="L12" s="31">
        <f>STDEV(G12:K12)</f>
        <v>41.979757026450422</v>
      </c>
      <c r="M12" s="31">
        <f>(L12/N12)*100</f>
        <v>2.4021376188172594</v>
      </c>
      <c r="N12" s="23">
        <f>(G12+H12+I12+J12+K12)/5</f>
        <v>1747.6</v>
      </c>
      <c r="O12" s="26">
        <f>F12*N12</f>
        <v>297092</v>
      </c>
      <c r="P12" s="32">
        <v>1.4279999999999999</v>
      </c>
      <c r="Q12" s="23">
        <f>P12*R12</f>
        <v>71400</v>
      </c>
      <c r="R12" s="23">
        <v>50000</v>
      </c>
      <c r="S12" s="26">
        <f>O12+Q12</f>
        <v>368492</v>
      </c>
    </row>
    <row r="13" spans="1:19">
      <c r="A13" s="42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N13" s="11" t="s">
        <v>13</v>
      </c>
      <c r="O13" s="34">
        <f>SUM(O12:O12)</f>
        <v>297092</v>
      </c>
      <c r="P13" s="33">
        <f>SUM(P12:P12)</f>
        <v>1.4279999999999999</v>
      </c>
      <c r="Q13" s="23">
        <f>SUM(Q12:Q12)</f>
        <v>71400</v>
      </c>
      <c r="R13" s="25"/>
      <c r="S13" s="28">
        <f>SUM(S12:S12)</f>
        <v>368492</v>
      </c>
    </row>
    <row r="14" spans="1:19" ht="15" customHeight="1">
      <c r="A14" s="39" t="s">
        <v>34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</row>
    <row r="15" spans="1:19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19" ht="15" customHeight="1">
      <c r="A16" s="37" t="s">
        <v>35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1:19">
      <c r="A17" s="36" t="s">
        <v>23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</row>
    <row r="18" spans="1:19">
      <c r="A18" s="36" t="s">
        <v>24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1:19" ht="15.75" thickBot="1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9" ht="15.75" thickBot="1">
      <c r="A20" s="52" t="s">
        <v>14</v>
      </c>
      <c r="B20" s="53"/>
      <c r="C20" s="53"/>
      <c r="D20" s="53"/>
      <c r="E20" s="1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9">
      <c r="A21" s="50"/>
      <c r="B21" s="51"/>
      <c r="C21" s="51"/>
      <c r="D21" s="51"/>
      <c r="E21" s="14"/>
      <c r="F21" s="1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9" ht="15.75" customHeight="1" thickBot="1">
      <c r="A22" s="48" t="s">
        <v>15</v>
      </c>
      <c r="B22" s="49"/>
      <c r="C22" s="49"/>
      <c r="D22" s="49"/>
      <c r="E22" s="16"/>
      <c r="F22" s="1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9">
      <c r="A23" s="46" t="s">
        <v>25</v>
      </c>
      <c r="B23" s="47"/>
      <c r="C23" s="47"/>
      <c r="D23" s="47"/>
      <c r="E23" s="17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9" ht="16.5" customHeight="1" thickBot="1">
      <c r="A24" s="44" t="s">
        <v>16</v>
      </c>
      <c r="B24" s="45"/>
      <c r="C24" s="45"/>
      <c r="D24" s="45"/>
      <c r="E24" s="18"/>
      <c r="F24" s="19"/>
      <c r="G24" s="20"/>
      <c r="H24" s="20"/>
      <c r="I24" s="20"/>
      <c r="J24" s="20"/>
      <c r="K24" s="20"/>
      <c r="L24" s="3"/>
      <c r="M24" s="3"/>
      <c r="N24" s="3"/>
      <c r="O24" s="3"/>
      <c r="P24" s="3"/>
      <c r="Q24" s="3"/>
      <c r="R24" s="3"/>
    </row>
    <row r="25" spans="1:19" ht="15.75">
      <c r="A25" s="21"/>
      <c r="B25" s="21"/>
      <c r="C25" s="21"/>
      <c r="D25" s="21"/>
      <c r="E25" s="21"/>
      <c r="F25" s="19"/>
      <c r="G25" s="20"/>
      <c r="H25" s="20"/>
      <c r="I25" s="20"/>
      <c r="J25" s="20"/>
      <c r="K25" s="20"/>
      <c r="L25" s="3"/>
      <c r="M25" s="3"/>
      <c r="N25" s="3"/>
      <c r="O25" s="3"/>
      <c r="P25" s="3"/>
      <c r="Q25" s="3"/>
      <c r="R25" s="3"/>
    </row>
    <row r="26" spans="1:19" ht="15.75">
      <c r="A26" s="22" t="s">
        <v>0</v>
      </c>
    </row>
  </sheetData>
  <mergeCells count="25">
    <mergeCell ref="B12:C12"/>
    <mergeCell ref="A9:S9"/>
    <mergeCell ref="A10:A11"/>
    <mergeCell ref="B10:C11"/>
    <mergeCell ref="D10:D11"/>
    <mergeCell ref="E10:E11"/>
    <mergeCell ref="F10:F11"/>
    <mergeCell ref="N10:N11"/>
    <mergeCell ref="A8:S8"/>
    <mergeCell ref="A3:S3"/>
    <mergeCell ref="A6:B6"/>
    <mergeCell ref="C6:S6"/>
    <mergeCell ref="A7:B7"/>
    <mergeCell ref="C7:S7"/>
    <mergeCell ref="A13:L13"/>
    <mergeCell ref="A24:D24"/>
    <mergeCell ref="A23:D23"/>
    <mergeCell ref="A22:D22"/>
    <mergeCell ref="A21:D21"/>
    <mergeCell ref="A20:D20"/>
    <mergeCell ref="A18:S18"/>
    <mergeCell ref="A17:S17"/>
    <mergeCell ref="A16:S16"/>
    <mergeCell ref="A15:S15"/>
    <mergeCell ref="A14:S14"/>
  </mergeCells>
  <pageMargins left="0.39370078740157483" right="0.39370078740157483" top="0.39370078740157483" bottom="0.39370078740157483" header="0" footer="0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2026-04-07T01:16:48Z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