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8BA533B-E45D-44B7-910E-8706394A4603}" xr6:coauthVersionLast="47" xr6:coauthVersionMax="47" xr10:uidLastSave="{00000000-0000-0000-0000-000000000000}"/>
  <bookViews>
    <workbookView xWindow="0" yWindow="600" windowWidth="38400" windowHeight="21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5" i="1" l="1"/>
  <c r="F36" i="1"/>
  <c r="G36" i="1"/>
  <c r="H36" i="1"/>
  <c r="F12" i="1"/>
  <c r="G12" i="1"/>
  <c r="H12" i="1"/>
</calcChain>
</file>

<file path=xl/sharedStrings.xml><?xml version="1.0" encoding="utf-8"?>
<sst xmlns="http://schemas.openxmlformats.org/spreadsheetml/2006/main" count="1044" uniqueCount="243">
  <si>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</si>
  <si>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</si>
  <si>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</si>
  <si>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</si>
  <si>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</si>
  <si>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</si>
  <si>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</si>
  <si>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</si>
  <si>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</si>
  <si>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</si>
  <si>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</si>
  <si>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</si>
  <si>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</si>
  <si>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</si>
  <si>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</si>
  <si>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</si>
  <si>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</si>
  <si>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</si>
  <si>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</si>
  <si>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</si>
  <si>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</si>
  <si>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</si>
  <si>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</si>
  <si>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</si>
  <si>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</si>
  <si>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</si>
  <si>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</si>
  <si>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</si>
  <si>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</si>
  <si>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</si>
  <si>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</si>
  <si>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</si>
  <si>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</si>
  <si>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</si>
  <si>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</si>
  <si>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</si>
  <si>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</si>
  <si>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</si>
  <si>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</si>
  <si>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</si>
  <si>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</si>
  <si>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</si>
  <si>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</si>
  <si>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</si>
  <si>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</si>
  <si>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</si>
  <si>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</si>
  <si>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</si>
  <si>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</si>
  <si>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</si>
  <si>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</si>
  <si>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Йогурт</t>
  </si>
  <si>
    <t>шт</t>
  </si>
  <si>
    <t xml:space="preserve">300,00 </t>
  </si>
  <si>
    <t>2</t>
  </si>
  <si>
    <t>Молоко питьевое</t>
  </si>
  <si>
    <t>л (дм³)</t>
  </si>
  <si>
    <t xml:space="preserve">125,00 </t>
  </si>
  <si>
    <t xml:space="preserve">130,00 </t>
  </si>
  <si>
    <t xml:space="preserve">120,00 </t>
  </si>
  <si>
    <t>3</t>
  </si>
  <si>
    <t>Сметана</t>
  </si>
  <si>
    <t>кг</t>
  </si>
  <si>
    <t xml:space="preserve">270,00 </t>
  </si>
  <si>
    <t xml:space="preserve">274,00 </t>
  </si>
  <si>
    <t xml:space="preserve">267,00 </t>
  </si>
  <si>
    <t>4</t>
  </si>
  <si>
    <t>Сыр полутвердый</t>
  </si>
  <si>
    <t xml:space="preserve">810,00 </t>
  </si>
  <si>
    <t xml:space="preserve">840,00 </t>
  </si>
  <si>
    <t xml:space="preserve">799,00 </t>
  </si>
  <si>
    <t>5</t>
  </si>
  <si>
    <t>Творог</t>
  </si>
  <si>
    <t xml:space="preserve">360,00 </t>
  </si>
  <si>
    <t xml:space="preserve">366,00 </t>
  </si>
  <si>
    <t xml:space="preserve">340,00 </t>
  </si>
  <si>
    <t>6</t>
  </si>
  <si>
    <t>Молоко цельное сгущенное с сахаром</t>
  </si>
  <si>
    <t xml:space="preserve">143,00 </t>
  </si>
  <si>
    <t xml:space="preserve">140,00 </t>
  </si>
  <si>
    <t>7</t>
  </si>
  <si>
    <t>Масло сливочное</t>
  </si>
  <si>
    <t xml:space="preserve">1 200,00 </t>
  </si>
  <si>
    <t xml:space="preserve">1 240,00 </t>
  </si>
  <si>
    <t xml:space="preserve">1 080,00 </t>
  </si>
  <si>
    <t>8</t>
  </si>
  <si>
    <t>Яйцо пищевое куриное диетическое</t>
  </si>
  <si>
    <t xml:space="preserve">14,00 </t>
  </si>
  <si>
    <t xml:space="preserve">14,50 </t>
  </si>
  <si>
    <t xml:space="preserve">12,00 </t>
  </si>
  <si>
    <t>9</t>
  </si>
  <si>
    <t>Мясо тушек кур бройлерных</t>
  </si>
  <si>
    <t xml:space="preserve">290,00 </t>
  </si>
  <si>
    <t xml:space="preserve">299,00 </t>
  </si>
  <si>
    <t xml:space="preserve">280,00 </t>
  </si>
  <si>
    <t>10</t>
  </si>
  <si>
    <t>Тушенка говяжья</t>
  </si>
  <si>
    <t xml:space="preserve">158,28 </t>
  </si>
  <si>
    <t xml:space="preserve">162,73 </t>
  </si>
  <si>
    <t xml:space="preserve">153,85 </t>
  </si>
  <si>
    <t>11</t>
  </si>
  <si>
    <t>Филе минтая</t>
  </si>
  <si>
    <t xml:space="preserve">497,00 </t>
  </si>
  <si>
    <t xml:space="preserve">500,00 </t>
  </si>
  <si>
    <t xml:space="preserve">492,00 </t>
  </si>
  <si>
    <t>12</t>
  </si>
  <si>
    <t>Сельдь</t>
  </si>
  <si>
    <t xml:space="preserve">308,00 </t>
  </si>
  <si>
    <t>13</t>
  </si>
  <si>
    <t>Рыбная консерва Сайра</t>
  </si>
  <si>
    <t xml:space="preserve">190,00 </t>
  </si>
  <si>
    <t xml:space="preserve">190,50 </t>
  </si>
  <si>
    <t xml:space="preserve">180,00 </t>
  </si>
  <si>
    <t>14</t>
  </si>
  <si>
    <t>Хлеб пшеничный</t>
  </si>
  <si>
    <t xml:space="preserve">95,00 </t>
  </si>
  <si>
    <t xml:space="preserve">96,00 </t>
  </si>
  <si>
    <t xml:space="preserve">91,00 </t>
  </si>
  <si>
    <t>15</t>
  </si>
  <si>
    <t>Хлеб ржано-пшеничный</t>
  </si>
  <si>
    <t>16</t>
  </si>
  <si>
    <t>Мука пшеничная хлебопекарная</t>
  </si>
  <si>
    <t xml:space="preserve">50,00 </t>
  </si>
  <si>
    <t xml:space="preserve">52,00 </t>
  </si>
  <si>
    <t xml:space="preserve">48,00 </t>
  </si>
  <si>
    <t>17</t>
  </si>
  <si>
    <t>Сухари панировочные</t>
  </si>
  <si>
    <t xml:space="preserve">112,00 </t>
  </si>
  <si>
    <t>18</t>
  </si>
  <si>
    <t>Дрожжи прессованные</t>
  </si>
  <si>
    <t xml:space="preserve">121,00 </t>
  </si>
  <si>
    <t>19</t>
  </si>
  <si>
    <t>Вафли</t>
  </si>
  <si>
    <t xml:space="preserve">330,00 </t>
  </si>
  <si>
    <t xml:space="preserve">332,00 </t>
  </si>
  <si>
    <t xml:space="preserve">310,00 </t>
  </si>
  <si>
    <t>20</t>
  </si>
  <si>
    <t>Печенье сахарное</t>
  </si>
  <si>
    <t xml:space="preserve">193,00 </t>
  </si>
  <si>
    <t xml:space="preserve">172,00 </t>
  </si>
  <si>
    <t>21</t>
  </si>
  <si>
    <t>Конфеты шоколадные</t>
  </si>
  <si>
    <t xml:space="preserve">700,00 </t>
  </si>
  <si>
    <t xml:space="preserve">610,00 </t>
  </si>
  <si>
    <t>22</t>
  </si>
  <si>
    <t>Кисель</t>
  </si>
  <si>
    <t xml:space="preserve">250,00 </t>
  </si>
  <si>
    <t xml:space="preserve">252,00 </t>
  </si>
  <si>
    <t xml:space="preserve">240,00 </t>
  </si>
  <si>
    <t>23</t>
  </si>
  <si>
    <t>Какао порошок</t>
  </si>
  <si>
    <t xml:space="preserve">580,00 </t>
  </si>
  <si>
    <t xml:space="preserve">581,00 </t>
  </si>
  <si>
    <t xml:space="preserve">570,00 </t>
  </si>
  <si>
    <t>24</t>
  </si>
  <si>
    <t>Кофейный напиток</t>
  </si>
  <si>
    <t xml:space="preserve">730,00 </t>
  </si>
  <si>
    <t xml:space="preserve">740,00 </t>
  </si>
  <si>
    <t xml:space="preserve">720,00 </t>
  </si>
  <si>
    <t>25</t>
  </si>
  <si>
    <t>Чай листовой, цейлонский</t>
  </si>
  <si>
    <t xml:space="preserve">550,00 </t>
  </si>
  <si>
    <t>26</t>
  </si>
  <si>
    <t>Крупа булгур</t>
  </si>
  <si>
    <t xml:space="preserve">210,00 </t>
  </si>
  <si>
    <t xml:space="preserve">230,00 </t>
  </si>
  <si>
    <t xml:space="preserve">198,00 </t>
  </si>
  <si>
    <t>27</t>
  </si>
  <si>
    <t>Крупа горох</t>
  </si>
  <si>
    <t xml:space="preserve">60,00 </t>
  </si>
  <si>
    <t xml:space="preserve">59,00 </t>
  </si>
  <si>
    <t>28</t>
  </si>
  <si>
    <t>Крупа гречневая</t>
  </si>
  <si>
    <t>29</t>
  </si>
  <si>
    <t>Крупа манная</t>
  </si>
  <si>
    <t xml:space="preserve">65,00 </t>
  </si>
  <si>
    <t xml:space="preserve">63,00 </t>
  </si>
  <si>
    <t>30</t>
  </si>
  <si>
    <t>Крупа рис пропаренный</t>
  </si>
  <si>
    <t xml:space="preserve">123,00 </t>
  </si>
  <si>
    <t xml:space="preserve">137,00 </t>
  </si>
  <si>
    <t>31</t>
  </si>
  <si>
    <t>Крупа рис</t>
  </si>
  <si>
    <t xml:space="preserve">98,00 </t>
  </si>
  <si>
    <t xml:space="preserve">100,00 </t>
  </si>
  <si>
    <t>32</t>
  </si>
  <si>
    <t>Макароны</t>
  </si>
  <si>
    <t xml:space="preserve">88,00 </t>
  </si>
  <si>
    <t xml:space="preserve">90,00 </t>
  </si>
  <si>
    <t xml:space="preserve">85,00 </t>
  </si>
  <si>
    <t>33</t>
  </si>
  <si>
    <t>Вермишель</t>
  </si>
  <si>
    <t>34</t>
  </si>
  <si>
    <t>Крупа пшено</t>
  </si>
  <si>
    <t xml:space="preserve">73,00 </t>
  </si>
  <si>
    <t xml:space="preserve">70,00 </t>
  </si>
  <si>
    <t>35</t>
  </si>
  <si>
    <t>Крупа перловая</t>
  </si>
  <si>
    <t xml:space="preserve">46,00 </t>
  </si>
  <si>
    <t xml:space="preserve">44,00 </t>
  </si>
  <si>
    <t>36</t>
  </si>
  <si>
    <t>Крупа геркулес</t>
  </si>
  <si>
    <t xml:space="preserve">56,00 </t>
  </si>
  <si>
    <t xml:space="preserve">54,00 </t>
  </si>
  <si>
    <t>37</t>
  </si>
  <si>
    <t>Томатная паста</t>
  </si>
  <si>
    <t xml:space="preserve">306,00 </t>
  </si>
  <si>
    <t xml:space="preserve">298,00 </t>
  </si>
  <si>
    <t>38</t>
  </si>
  <si>
    <t>Огурцы соленые</t>
  </si>
  <si>
    <t xml:space="preserve">548,00 </t>
  </si>
  <si>
    <t xml:space="preserve">545,00 </t>
  </si>
  <si>
    <t>39</t>
  </si>
  <si>
    <t>Горошек зеленый, консервированный</t>
  </si>
  <si>
    <t xml:space="preserve">80,00 </t>
  </si>
  <si>
    <t xml:space="preserve">82,00 </t>
  </si>
  <si>
    <t xml:space="preserve">72,00 </t>
  </si>
  <si>
    <t>40</t>
  </si>
  <si>
    <t>Масло подсолнечное</t>
  </si>
  <si>
    <t xml:space="preserve">160,00 </t>
  </si>
  <si>
    <t xml:space="preserve">155,00 </t>
  </si>
  <si>
    <t>41</t>
  </si>
  <si>
    <t>Фруктовый сок</t>
  </si>
  <si>
    <t xml:space="preserve">30,00 </t>
  </si>
  <si>
    <t xml:space="preserve">31,00 </t>
  </si>
  <si>
    <t xml:space="preserve">26,00 </t>
  </si>
  <si>
    <t>42</t>
  </si>
  <si>
    <t>Сахар-песок</t>
  </si>
  <si>
    <t xml:space="preserve">101,00 </t>
  </si>
  <si>
    <t>43</t>
  </si>
  <si>
    <t>Сахарная пудра</t>
  </si>
  <si>
    <t>пач</t>
  </si>
  <si>
    <t>Поставщик 1</t>
  </si>
  <si>
    <t>Поставщик 2</t>
  </si>
  <si>
    <t>Поставщик 3</t>
  </si>
  <si>
    <t>Дата подготовки обоснования НМЦК:07.05.2026</t>
  </si>
  <si>
    <t>на поставку продуктов питания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</si>
  <si>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</si>
  <si>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</si>
  <si>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</si>
  <si>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</si>
  <si>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</si>
  <si>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На основании проведенного анализа рынка и расчетов, НМЦК составляет: 12 108 742,16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</si>
</sst>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69"/>
  <sheetViews>
    <sheetView tabSelected="1" view="pageBreakPreview" zoomScaleNormal="100" zoomScaleSheetLayoutView="100" workbookViewId="0">
      <selection activeCell="A61" sqref="A61:AC61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24" t="s">
        <v>2</v>
      </c>
      <c r="B6" s="24"/>
      <c r="C6" s="32" t="s">
        <v>239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31" ht="42" customHeight="1" x14ac:dyDescent="0.25">
      <c r="A7" s="24" t="s">
        <v>237</v>
      </c>
      <c r="B7" s="24"/>
      <c r="C7" s="32" t="s">
        <v>238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31" ht="43.5" customHeight="1" x14ac:dyDescent="0.25">
      <c r="A8" s="27" t="s">
        <v>236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0"/>
    </row>
    <row r="9" spans="1:31" ht="125.25" customHeight="1" x14ac:dyDescent="0.25">
      <c r="A9" s="25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1" ht="30" customHeight="1" x14ac:dyDescent="0.25">
      <c r="A10" s="24" t="s">
        <v>4</v>
      </c>
      <c r="B10" s="24" t="s">
        <v>5</v>
      </c>
      <c r="C10" s="24"/>
      <c r="D10" s="24" t="s">
        <v>6</v>
      </c>
      <c r="E10" s="26" t="s">
        <v>7</v>
      </c>
      <c r="F10" s="6" t="s">
        <v>232</v>
      </c>
      <c r="G10" s="6" t="s">
        <v>233</v>
      </c>
      <c r="H10" s="6" t="s">
        <v>234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26" t="s">
        <v>240</v>
      </c>
      <c r="AC10" s="8" t="s">
        <v>27</v>
      </c>
    </row>
    <row r="11" spans="1:31" ht="45" customHeight="1" x14ac:dyDescent="0.25">
      <c r="A11" s="24"/>
      <c r="B11" s="24"/>
      <c r="C11" s="24"/>
      <c r="D11" s="24"/>
      <c r="E11" s="26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26"/>
      <c r="AC11" s="10"/>
    </row>
    <row r="12" spans="1:31" ht="52.5" customHeight="1" x14ac:dyDescent="0.25">
      <c r="A12" s="11" t="s">
        <v>50</v>
      </c>
      <c r="B12" s="24" t="s">
        <v>51</v>
      </c>
      <c r="C12" s="24"/>
      <c r="D12" s="11" t="s">
        <v>52</v>
      </c>
      <c r="E12" s="12">
        <v>32000</v>
      </c>
      <c r="F12" s="6">
        <f>300/5</f>
        <v>60</v>
      </c>
      <c r="G12" s="6">
        <f>302/5</f>
        <v>60.4</v>
      </c>
      <c r="H12" s="6">
        <f>295/5</f>
        <v>59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3.61</v>
      </c>
      <c r="AA12" s="6">
        <v>1.21</v>
      </c>
      <c r="AB12" s="6">
        <v>59.8</v>
      </c>
      <c r="AC12" s="6">
        <v>1913600</v>
      </c>
      <c r="AD12" s="13"/>
      <c r="AE12" s="13"/>
    </row>
    <row r="13" spans="1:31" ht="52.5" customHeight="1" x14ac:dyDescent="0.25">
      <c r="A13" s="11" t="s">
        <v>54</v>
      </c>
      <c r="B13" s="24" t="s">
        <v>55</v>
      </c>
      <c r="C13" s="24"/>
      <c r="D13" s="11" t="s">
        <v>56</v>
      </c>
      <c r="E13" s="12">
        <v>9600</v>
      </c>
      <c r="F13" s="6" t="s">
        <v>57</v>
      </c>
      <c r="G13" s="6" t="s">
        <v>58</v>
      </c>
      <c r="H13" s="6" t="s">
        <v>59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5</v>
      </c>
      <c r="AA13" s="6">
        <v>4</v>
      </c>
      <c r="AB13" s="6">
        <v>125</v>
      </c>
      <c r="AC13" s="6">
        <v>1200000</v>
      </c>
      <c r="AD13" s="13"/>
      <c r="AE13" s="13"/>
    </row>
    <row r="14" spans="1:31" ht="52.5" customHeight="1" x14ac:dyDescent="0.25">
      <c r="A14" s="11" t="s">
        <v>60</v>
      </c>
      <c r="B14" s="24" t="s">
        <v>61</v>
      </c>
      <c r="C14" s="24"/>
      <c r="D14" s="11" t="s">
        <v>62</v>
      </c>
      <c r="E14" s="12">
        <v>340</v>
      </c>
      <c r="F14" s="6" t="s">
        <v>63</v>
      </c>
      <c r="G14" s="6" t="s">
        <v>64</v>
      </c>
      <c r="H14" s="6" t="s">
        <v>65</v>
      </c>
      <c r="I14" s="6" t="s">
        <v>29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>
        <v>3.51</v>
      </c>
      <c r="AA14" s="6">
        <v>1.3</v>
      </c>
      <c r="AB14" s="6">
        <v>270.33</v>
      </c>
      <c r="AC14" s="6">
        <v>91912.2</v>
      </c>
      <c r="AD14" s="13"/>
      <c r="AE14" s="13"/>
    </row>
    <row r="15" spans="1:31" ht="52.5" customHeight="1" x14ac:dyDescent="0.25">
      <c r="A15" s="11" t="s">
        <v>66</v>
      </c>
      <c r="B15" s="24" t="s">
        <v>67</v>
      </c>
      <c r="C15" s="24"/>
      <c r="D15" s="11" t="s">
        <v>62</v>
      </c>
      <c r="E15" s="12">
        <v>520</v>
      </c>
      <c r="F15" s="6" t="s">
        <v>68</v>
      </c>
      <c r="G15" s="6" t="s">
        <v>69</v>
      </c>
      <c r="H15" s="6" t="s">
        <v>70</v>
      </c>
      <c r="I15" s="6" t="s">
        <v>29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>
        <v>21.22</v>
      </c>
      <c r="AA15" s="6">
        <v>2.6</v>
      </c>
      <c r="AB15" s="6">
        <v>816.33</v>
      </c>
      <c r="AC15" s="6">
        <v>424491.6</v>
      </c>
      <c r="AD15" s="13"/>
      <c r="AE15" s="13"/>
    </row>
    <row r="16" spans="1:31" ht="52.5" customHeight="1" x14ac:dyDescent="0.25">
      <c r="A16" s="11" t="s">
        <v>71</v>
      </c>
      <c r="B16" s="24" t="s">
        <v>72</v>
      </c>
      <c r="C16" s="24"/>
      <c r="D16" s="11" t="s">
        <v>62</v>
      </c>
      <c r="E16" s="12">
        <v>1620</v>
      </c>
      <c r="F16" s="6" t="s">
        <v>73</v>
      </c>
      <c r="G16" s="6" t="s">
        <v>74</v>
      </c>
      <c r="H16" s="6" t="s">
        <v>75</v>
      </c>
      <c r="I16" s="6" t="s">
        <v>29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>
        <v>13.61</v>
      </c>
      <c r="AA16" s="6">
        <v>3.83</v>
      </c>
      <c r="AB16" s="6">
        <v>355.33</v>
      </c>
      <c r="AC16" s="6">
        <v>575634.6</v>
      </c>
      <c r="AD16" s="13"/>
      <c r="AE16" s="13"/>
    </row>
    <row r="17" spans="1:31" ht="52.5" customHeight="1" x14ac:dyDescent="0.25">
      <c r="A17" s="11" t="s">
        <v>76</v>
      </c>
      <c r="B17" s="24" t="s">
        <v>77</v>
      </c>
      <c r="C17" s="24"/>
      <c r="D17" s="11" t="s">
        <v>52</v>
      </c>
      <c r="E17" s="12">
        <v>720</v>
      </c>
      <c r="F17" s="6" t="s">
        <v>78</v>
      </c>
      <c r="G17" s="6" t="s">
        <v>78</v>
      </c>
      <c r="H17" s="6" t="s">
        <v>79</v>
      </c>
      <c r="I17" s="6" t="s">
        <v>29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>
        <v>1.73</v>
      </c>
      <c r="AA17" s="6">
        <v>1.22</v>
      </c>
      <c r="AB17" s="6">
        <v>142</v>
      </c>
      <c r="AC17" s="6">
        <v>102240</v>
      </c>
      <c r="AD17" s="13"/>
      <c r="AE17" s="13"/>
    </row>
    <row r="18" spans="1:31" ht="52.5" customHeight="1" x14ac:dyDescent="0.25">
      <c r="A18" s="11" t="s">
        <v>80</v>
      </c>
      <c r="B18" s="24" t="s">
        <v>81</v>
      </c>
      <c r="C18" s="24"/>
      <c r="D18" s="11" t="s">
        <v>62</v>
      </c>
      <c r="E18" s="12">
        <v>1600</v>
      </c>
      <c r="F18" s="6" t="s">
        <v>82</v>
      </c>
      <c r="G18" s="6" t="s">
        <v>83</v>
      </c>
      <c r="H18" s="6" t="s">
        <v>84</v>
      </c>
      <c r="I18" s="6" t="s">
        <v>29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>
        <v>83.27</v>
      </c>
      <c r="AA18" s="6">
        <v>7.1</v>
      </c>
      <c r="AB18" s="6">
        <v>1173.33</v>
      </c>
      <c r="AC18" s="6">
        <v>1877328</v>
      </c>
      <c r="AD18" s="13"/>
      <c r="AE18" s="13"/>
    </row>
    <row r="19" spans="1:31" ht="52.5" customHeight="1" x14ac:dyDescent="0.25">
      <c r="A19" s="11" t="s">
        <v>85</v>
      </c>
      <c r="B19" s="24" t="s">
        <v>86</v>
      </c>
      <c r="C19" s="24"/>
      <c r="D19" s="11" t="s">
        <v>52</v>
      </c>
      <c r="E19" s="12">
        <v>37440</v>
      </c>
      <c r="F19" s="6" t="s">
        <v>87</v>
      </c>
      <c r="G19" s="6" t="s">
        <v>88</v>
      </c>
      <c r="H19" s="6" t="s">
        <v>89</v>
      </c>
      <c r="I19" s="6" t="s">
        <v>29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>
        <v>1.32</v>
      </c>
      <c r="AA19" s="6">
        <v>9.8000000000000007</v>
      </c>
      <c r="AB19" s="6">
        <v>13.5</v>
      </c>
      <c r="AC19" s="6">
        <v>505440</v>
      </c>
      <c r="AD19" s="13"/>
      <c r="AE19" s="13"/>
    </row>
    <row r="20" spans="1:31" ht="52.5" customHeight="1" x14ac:dyDescent="0.25">
      <c r="A20" s="11" t="s">
        <v>90</v>
      </c>
      <c r="B20" s="24" t="s">
        <v>91</v>
      </c>
      <c r="C20" s="24"/>
      <c r="D20" s="11" t="s">
        <v>62</v>
      </c>
      <c r="E20" s="12">
        <v>3000</v>
      </c>
      <c r="F20" s="6" t="s">
        <v>92</v>
      </c>
      <c r="G20" s="6" t="s">
        <v>93</v>
      </c>
      <c r="H20" s="6" t="s">
        <v>94</v>
      </c>
      <c r="I20" s="6" t="s">
        <v>29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>
        <v>9.5</v>
      </c>
      <c r="AA20" s="6">
        <v>3.28</v>
      </c>
      <c r="AB20" s="6">
        <v>289.67</v>
      </c>
      <c r="AC20" s="6">
        <v>869010</v>
      </c>
      <c r="AD20" s="13"/>
      <c r="AE20" s="13"/>
    </row>
    <row r="21" spans="1:31" ht="52.5" customHeight="1" x14ac:dyDescent="0.25">
      <c r="A21" s="11" t="s">
        <v>95</v>
      </c>
      <c r="B21" s="24" t="s">
        <v>96</v>
      </c>
      <c r="C21" s="24"/>
      <c r="D21" s="11" t="s">
        <v>52</v>
      </c>
      <c r="E21" s="12">
        <v>180</v>
      </c>
      <c r="F21" s="6" t="s">
        <v>97</v>
      </c>
      <c r="G21" s="6" t="s">
        <v>98</v>
      </c>
      <c r="H21" s="6" t="s">
        <v>99</v>
      </c>
      <c r="I21" s="6" t="s">
        <v>29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>
        <v>4.4400000000000004</v>
      </c>
      <c r="AA21" s="6">
        <v>2.8</v>
      </c>
      <c r="AB21" s="6">
        <v>158.29</v>
      </c>
      <c r="AC21" s="6">
        <v>28492.2</v>
      </c>
      <c r="AD21" s="13"/>
      <c r="AE21" s="13"/>
    </row>
    <row r="22" spans="1:31" ht="52.5" customHeight="1" x14ac:dyDescent="0.25">
      <c r="A22" s="11" t="s">
        <v>100</v>
      </c>
      <c r="B22" s="24" t="s">
        <v>101</v>
      </c>
      <c r="C22" s="24"/>
      <c r="D22" s="11" t="s">
        <v>62</v>
      </c>
      <c r="E22" s="12">
        <v>1400</v>
      </c>
      <c r="F22" s="6" t="s">
        <v>102</v>
      </c>
      <c r="G22" s="6" t="s">
        <v>103</v>
      </c>
      <c r="H22" s="6" t="s">
        <v>104</v>
      </c>
      <c r="I22" s="6" t="s">
        <v>29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>
        <v>4.04</v>
      </c>
      <c r="AA22" s="6">
        <v>0.81</v>
      </c>
      <c r="AB22" s="6">
        <v>496.33</v>
      </c>
      <c r="AC22" s="6">
        <v>694862</v>
      </c>
      <c r="AD22" s="13"/>
      <c r="AE22" s="13"/>
    </row>
    <row r="23" spans="1:31" ht="52.5" customHeight="1" x14ac:dyDescent="0.25">
      <c r="A23" s="11" t="s">
        <v>105</v>
      </c>
      <c r="B23" s="24" t="s">
        <v>106</v>
      </c>
      <c r="C23" s="24"/>
      <c r="D23" s="11" t="s">
        <v>62</v>
      </c>
      <c r="E23" s="12">
        <v>240</v>
      </c>
      <c r="F23" s="6" t="s">
        <v>53</v>
      </c>
      <c r="G23" s="6" t="s">
        <v>107</v>
      </c>
      <c r="H23" s="6" t="s">
        <v>92</v>
      </c>
      <c r="I23" s="6" t="s">
        <v>29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>
        <v>9.02</v>
      </c>
      <c r="AA23" s="6">
        <v>3.01</v>
      </c>
      <c r="AB23" s="6">
        <v>299.33</v>
      </c>
      <c r="AC23" s="6">
        <v>71839.199999999997</v>
      </c>
      <c r="AD23" s="13"/>
      <c r="AE23" s="13"/>
    </row>
    <row r="24" spans="1:31" ht="52.5" customHeight="1" x14ac:dyDescent="0.25">
      <c r="A24" s="11" t="s">
        <v>108</v>
      </c>
      <c r="B24" s="24" t="s">
        <v>109</v>
      </c>
      <c r="C24" s="24"/>
      <c r="D24" s="11" t="s">
        <v>52</v>
      </c>
      <c r="E24" s="12">
        <v>540</v>
      </c>
      <c r="F24" s="6" t="s">
        <v>110</v>
      </c>
      <c r="G24" s="6" t="s">
        <v>111</v>
      </c>
      <c r="H24" s="6" t="s">
        <v>112</v>
      </c>
      <c r="I24" s="6" t="s">
        <v>29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>
        <v>5.92</v>
      </c>
      <c r="AA24" s="6">
        <v>3.17</v>
      </c>
      <c r="AB24" s="6">
        <v>186.83</v>
      </c>
      <c r="AC24" s="6">
        <v>100888.2</v>
      </c>
      <c r="AD24" s="13"/>
      <c r="AE24" s="13"/>
    </row>
    <row r="25" spans="1:31" ht="52.5" customHeight="1" x14ac:dyDescent="0.25">
      <c r="A25" s="11" t="s">
        <v>113</v>
      </c>
      <c r="B25" s="24" t="s">
        <v>114</v>
      </c>
      <c r="C25" s="24"/>
      <c r="D25" s="11" t="s">
        <v>62</v>
      </c>
      <c r="E25" s="12">
        <v>7920</v>
      </c>
      <c r="F25" s="6" t="s">
        <v>115</v>
      </c>
      <c r="G25" s="6" t="s">
        <v>116</v>
      </c>
      <c r="H25" s="6" t="s">
        <v>117</v>
      </c>
      <c r="I25" s="6" t="s">
        <v>29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>
        <v>2.65</v>
      </c>
      <c r="AA25" s="6">
        <v>2.81</v>
      </c>
      <c r="AB25" s="6">
        <v>94</v>
      </c>
      <c r="AC25" s="6">
        <v>744480</v>
      </c>
      <c r="AD25" s="13"/>
      <c r="AE25" s="13"/>
    </row>
    <row r="26" spans="1:31" ht="52.5" customHeight="1" x14ac:dyDescent="0.25">
      <c r="A26" s="11" t="s">
        <v>118</v>
      </c>
      <c r="B26" s="24" t="s">
        <v>119</v>
      </c>
      <c r="C26" s="24"/>
      <c r="D26" s="11" t="s">
        <v>62</v>
      </c>
      <c r="E26" s="12">
        <v>2280</v>
      </c>
      <c r="F26" s="6" t="s">
        <v>115</v>
      </c>
      <c r="G26" s="6" t="s">
        <v>116</v>
      </c>
      <c r="H26" s="6" t="s">
        <v>117</v>
      </c>
      <c r="I26" s="6" t="s">
        <v>29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>
        <v>2.65</v>
      </c>
      <c r="AA26" s="6">
        <v>2.81</v>
      </c>
      <c r="AB26" s="6">
        <v>94</v>
      </c>
      <c r="AC26" s="6">
        <v>214320</v>
      </c>
      <c r="AD26" s="13"/>
      <c r="AE26" s="13"/>
    </row>
    <row r="27" spans="1:31" ht="52.5" customHeight="1" x14ac:dyDescent="0.25">
      <c r="A27" s="11" t="s">
        <v>120</v>
      </c>
      <c r="B27" s="24" t="s">
        <v>121</v>
      </c>
      <c r="C27" s="24"/>
      <c r="D27" s="11" t="s">
        <v>62</v>
      </c>
      <c r="E27" s="12">
        <v>800</v>
      </c>
      <c r="F27" s="6" t="s">
        <v>122</v>
      </c>
      <c r="G27" s="6" t="s">
        <v>123</v>
      </c>
      <c r="H27" s="6" t="s">
        <v>124</v>
      </c>
      <c r="I27" s="6" t="s">
        <v>29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>
        <v>2</v>
      </c>
      <c r="AA27" s="6">
        <v>4</v>
      </c>
      <c r="AB27" s="6">
        <v>50</v>
      </c>
      <c r="AC27" s="6">
        <v>40000</v>
      </c>
      <c r="AD27" s="13"/>
      <c r="AE27" s="13"/>
    </row>
    <row r="28" spans="1:31" ht="52.5" customHeight="1" x14ac:dyDescent="0.25">
      <c r="A28" s="11" t="s">
        <v>125</v>
      </c>
      <c r="B28" s="24" t="s">
        <v>126</v>
      </c>
      <c r="C28" s="24"/>
      <c r="D28" s="11" t="s">
        <v>62</v>
      </c>
      <c r="E28" s="12">
        <v>240</v>
      </c>
      <c r="F28" s="6" t="s">
        <v>59</v>
      </c>
      <c r="G28" s="6" t="s">
        <v>59</v>
      </c>
      <c r="H28" s="6" t="s">
        <v>127</v>
      </c>
      <c r="I28" s="6" t="s">
        <v>29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>
        <v>4.62</v>
      </c>
      <c r="AA28" s="6">
        <v>3.94</v>
      </c>
      <c r="AB28" s="6">
        <v>117.33</v>
      </c>
      <c r="AC28" s="6">
        <v>28159.200000000001</v>
      </c>
      <c r="AD28" s="13"/>
      <c r="AE28" s="13"/>
    </row>
    <row r="29" spans="1:31" ht="52.5" customHeight="1" x14ac:dyDescent="0.25">
      <c r="A29" s="11" t="s">
        <v>128</v>
      </c>
      <c r="B29" s="24" t="s">
        <v>129</v>
      </c>
      <c r="C29" s="24"/>
      <c r="D29" s="11" t="s">
        <v>62</v>
      </c>
      <c r="E29" s="12">
        <v>12</v>
      </c>
      <c r="F29" s="6" t="s">
        <v>130</v>
      </c>
      <c r="G29" s="6" t="s">
        <v>57</v>
      </c>
      <c r="H29" s="6" t="s">
        <v>59</v>
      </c>
      <c r="I29" s="6" t="s">
        <v>29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>
        <v>2.65</v>
      </c>
      <c r="AA29" s="6">
        <v>2.17</v>
      </c>
      <c r="AB29" s="6">
        <v>122</v>
      </c>
      <c r="AC29" s="6">
        <v>1464</v>
      </c>
      <c r="AD29" s="13"/>
      <c r="AE29" s="13"/>
    </row>
    <row r="30" spans="1:31" ht="52.5" customHeight="1" x14ac:dyDescent="0.25">
      <c r="A30" s="11" t="s">
        <v>131</v>
      </c>
      <c r="B30" s="24" t="s">
        <v>132</v>
      </c>
      <c r="C30" s="24"/>
      <c r="D30" s="11" t="s">
        <v>62</v>
      </c>
      <c r="E30" s="12">
        <v>240</v>
      </c>
      <c r="F30" s="6" t="s">
        <v>133</v>
      </c>
      <c r="G30" s="6" t="s">
        <v>134</v>
      </c>
      <c r="H30" s="6" t="s">
        <v>135</v>
      </c>
      <c r="I30" s="6" t="s">
        <v>29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>
        <v>12.17</v>
      </c>
      <c r="AA30" s="6">
        <v>3.75</v>
      </c>
      <c r="AB30" s="6">
        <v>324</v>
      </c>
      <c r="AC30" s="6">
        <v>77760</v>
      </c>
      <c r="AD30" s="13"/>
      <c r="AE30" s="13"/>
    </row>
    <row r="31" spans="1:31" ht="52.5" customHeight="1" x14ac:dyDescent="0.25">
      <c r="A31" s="11" t="s">
        <v>136</v>
      </c>
      <c r="B31" s="24" t="s">
        <v>137</v>
      </c>
      <c r="C31" s="24"/>
      <c r="D31" s="11" t="s">
        <v>62</v>
      </c>
      <c r="E31" s="12">
        <v>240</v>
      </c>
      <c r="F31" s="6" t="s">
        <v>110</v>
      </c>
      <c r="G31" s="6" t="s">
        <v>138</v>
      </c>
      <c r="H31" s="6" t="s">
        <v>139</v>
      </c>
      <c r="I31" s="6" t="s">
        <v>29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>
        <v>11.36</v>
      </c>
      <c r="AA31" s="6">
        <v>6.14</v>
      </c>
      <c r="AB31" s="6">
        <v>185</v>
      </c>
      <c r="AC31" s="6">
        <v>44400</v>
      </c>
      <c r="AD31" s="13"/>
      <c r="AE31" s="13"/>
    </row>
    <row r="32" spans="1:31" ht="52.5" customHeight="1" x14ac:dyDescent="0.25">
      <c r="A32" s="11" t="s">
        <v>140</v>
      </c>
      <c r="B32" s="24" t="s">
        <v>141</v>
      </c>
      <c r="C32" s="24"/>
      <c r="D32" s="11" t="s">
        <v>62</v>
      </c>
      <c r="E32" s="12">
        <v>200</v>
      </c>
      <c r="F32" s="6" t="s">
        <v>142</v>
      </c>
      <c r="G32" s="6" t="s">
        <v>142</v>
      </c>
      <c r="H32" s="6" t="s">
        <v>143</v>
      </c>
      <c r="I32" s="6" t="s">
        <v>29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>
        <v>51.96</v>
      </c>
      <c r="AA32" s="6">
        <v>7.76</v>
      </c>
      <c r="AB32" s="6">
        <v>670</v>
      </c>
      <c r="AC32" s="6">
        <v>134000</v>
      </c>
      <c r="AD32" s="13"/>
      <c r="AE32" s="13"/>
    </row>
    <row r="33" spans="1:31" ht="52.5" customHeight="1" x14ac:dyDescent="0.25">
      <c r="A33" s="11" t="s">
        <v>144</v>
      </c>
      <c r="B33" s="24" t="s">
        <v>145</v>
      </c>
      <c r="C33" s="24"/>
      <c r="D33" s="11" t="s">
        <v>52</v>
      </c>
      <c r="E33" s="12">
        <v>960</v>
      </c>
      <c r="F33" s="6" t="s">
        <v>146</v>
      </c>
      <c r="G33" s="6" t="s">
        <v>147</v>
      </c>
      <c r="H33" s="6" t="s">
        <v>148</v>
      </c>
      <c r="I33" s="6" t="s">
        <v>29</v>
      </c>
      <c r="J33" s="6" t="s">
        <v>30</v>
      </c>
      <c r="K33" s="6" t="s">
        <v>31</v>
      </c>
      <c r="L33" s="6" t="s">
        <v>32</v>
      </c>
      <c r="M33" s="6" t="s">
        <v>33</v>
      </c>
      <c r="N33" s="6" t="s">
        <v>34</v>
      </c>
      <c r="O33" s="6" t="s">
        <v>35</v>
      </c>
      <c r="P33" s="6" t="s">
        <v>36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42</v>
      </c>
      <c r="W33" s="6" t="s">
        <v>43</v>
      </c>
      <c r="X33" s="6" t="s">
        <v>44</v>
      </c>
      <c r="Y33" s="6" t="s">
        <v>45</v>
      </c>
      <c r="Z33" s="6">
        <v>6.43</v>
      </c>
      <c r="AA33" s="6">
        <v>2.6</v>
      </c>
      <c r="AB33" s="6">
        <v>247.33</v>
      </c>
      <c r="AC33" s="6">
        <v>237436.79999999999</v>
      </c>
      <c r="AD33" s="13"/>
      <c r="AE33" s="13"/>
    </row>
    <row r="34" spans="1:31" ht="52.5" customHeight="1" x14ac:dyDescent="0.25">
      <c r="A34" s="11" t="s">
        <v>149</v>
      </c>
      <c r="B34" s="24" t="s">
        <v>150</v>
      </c>
      <c r="C34" s="24"/>
      <c r="D34" s="11" t="s">
        <v>52</v>
      </c>
      <c r="E34" s="12">
        <v>360</v>
      </c>
      <c r="F34" s="6" t="s">
        <v>151</v>
      </c>
      <c r="G34" s="6" t="s">
        <v>152</v>
      </c>
      <c r="H34" s="6" t="s">
        <v>153</v>
      </c>
      <c r="I34" s="6" t="s">
        <v>29</v>
      </c>
      <c r="J34" s="6" t="s">
        <v>30</v>
      </c>
      <c r="K34" s="6" t="s">
        <v>31</v>
      </c>
      <c r="L34" s="6" t="s">
        <v>32</v>
      </c>
      <c r="M34" s="6" t="s">
        <v>33</v>
      </c>
      <c r="N34" s="6" t="s">
        <v>34</v>
      </c>
      <c r="O34" s="6" t="s">
        <v>35</v>
      </c>
      <c r="P34" s="6" t="s">
        <v>36</v>
      </c>
      <c r="Q34" s="6" t="s">
        <v>37</v>
      </c>
      <c r="R34" s="6" t="s">
        <v>38</v>
      </c>
      <c r="S34" s="6" t="s">
        <v>39</v>
      </c>
      <c r="T34" s="6" t="s">
        <v>40</v>
      </c>
      <c r="U34" s="6" t="s">
        <v>41</v>
      </c>
      <c r="V34" s="6" t="s">
        <v>42</v>
      </c>
      <c r="W34" s="6" t="s">
        <v>43</v>
      </c>
      <c r="X34" s="6" t="s">
        <v>44</v>
      </c>
      <c r="Y34" s="6" t="s">
        <v>45</v>
      </c>
      <c r="Z34" s="6">
        <v>6.08</v>
      </c>
      <c r="AA34" s="6">
        <v>1.05</v>
      </c>
      <c r="AB34" s="6">
        <v>577</v>
      </c>
      <c r="AC34" s="6">
        <v>207720</v>
      </c>
      <c r="AD34" s="13"/>
      <c r="AE34" s="13"/>
    </row>
    <row r="35" spans="1:31" ht="52.5" customHeight="1" x14ac:dyDescent="0.25">
      <c r="A35" s="11" t="s">
        <v>154</v>
      </c>
      <c r="B35" s="24" t="s">
        <v>155</v>
      </c>
      <c r="C35" s="24"/>
      <c r="D35" s="11" t="s">
        <v>52</v>
      </c>
      <c r="E35" s="12">
        <v>200</v>
      </c>
      <c r="F35" s="6" t="s">
        <v>156</v>
      </c>
      <c r="G35" s="6" t="s">
        <v>157</v>
      </c>
      <c r="H35" s="6" t="s">
        <v>158</v>
      </c>
      <c r="I35" s="6" t="s">
        <v>29</v>
      </c>
      <c r="J35" s="6" t="s">
        <v>30</v>
      </c>
      <c r="K35" s="6" t="s">
        <v>31</v>
      </c>
      <c r="L35" s="6" t="s">
        <v>32</v>
      </c>
      <c r="M35" s="6" t="s">
        <v>33</v>
      </c>
      <c r="N35" s="6" t="s">
        <v>34</v>
      </c>
      <c r="O35" s="6" t="s">
        <v>35</v>
      </c>
      <c r="P35" s="6" t="s">
        <v>36</v>
      </c>
      <c r="Q35" s="6" t="s">
        <v>37</v>
      </c>
      <c r="R35" s="6" t="s">
        <v>38</v>
      </c>
      <c r="S35" s="6" t="s">
        <v>39</v>
      </c>
      <c r="T35" s="6" t="s">
        <v>40</v>
      </c>
      <c r="U35" s="6" t="s">
        <v>41</v>
      </c>
      <c r="V35" s="6" t="s">
        <v>42</v>
      </c>
      <c r="W35" s="6" t="s">
        <v>43</v>
      </c>
      <c r="X35" s="6" t="s">
        <v>44</v>
      </c>
      <c r="Y35" s="6" t="s">
        <v>45</v>
      </c>
      <c r="Z35" s="6">
        <v>10</v>
      </c>
      <c r="AA35" s="6">
        <v>1.37</v>
      </c>
      <c r="AB35" s="6">
        <v>730</v>
      </c>
      <c r="AC35" s="6">
        <v>146000</v>
      </c>
      <c r="AD35" s="13"/>
      <c r="AE35" s="13"/>
    </row>
    <row r="36" spans="1:31" ht="52.5" customHeight="1" x14ac:dyDescent="0.25">
      <c r="A36" s="11" t="s">
        <v>159</v>
      </c>
      <c r="B36" s="24" t="s">
        <v>160</v>
      </c>
      <c r="C36" s="24"/>
      <c r="D36" s="11" t="s">
        <v>52</v>
      </c>
      <c r="E36" s="12">
        <v>128</v>
      </c>
      <c r="F36" s="6">
        <f>540/4</f>
        <v>135</v>
      </c>
      <c r="G36" s="6">
        <f>550/4</f>
        <v>137.5</v>
      </c>
      <c r="H36" s="6">
        <f>490/4</f>
        <v>122.5</v>
      </c>
      <c r="I36" s="6" t="s">
        <v>29</v>
      </c>
      <c r="J36" s="6" t="s">
        <v>30</v>
      </c>
      <c r="K36" s="6" t="s">
        <v>31</v>
      </c>
      <c r="L36" s="6" t="s">
        <v>32</v>
      </c>
      <c r="M36" s="6" t="s">
        <v>33</v>
      </c>
      <c r="N36" s="6" t="s">
        <v>34</v>
      </c>
      <c r="O36" s="6" t="s">
        <v>35</v>
      </c>
      <c r="P36" s="6" t="s">
        <v>36</v>
      </c>
      <c r="Q36" s="6" t="s">
        <v>37</v>
      </c>
      <c r="R36" s="6" t="s">
        <v>38</v>
      </c>
      <c r="S36" s="6" t="s">
        <v>39</v>
      </c>
      <c r="T36" s="6" t="s">
        <v>40</v>
      </c>
      <c r="U36" s="6" t="s">
        <v>41</v>
      </c>
      <c r="V36" s="6" t="s">
        <v>42</v>
      </c>
      <c r="W36" s="6" t="s">
        <v>43</v>
      </c>
      <c r="X36" s="6" t="s">
        <v>44</v>
      </c>
      <c r="Y36" s="6" t="s">
        <v>45</v>
      </c>
      <c r="Z36" s="6">
        <v>32.15</v>
      </c>
      <c r="AA36" s="6">
        <v>6.1</v>
      </c>
      <c r="AB36" s="6">
        <v>131.66999999999999</v>
      </c>
      <c r="AC36" s="6">
        <v>16853.759999999998</v>
      </c>
      <c r="AD36" s="13"/>
      <c r="AE36" s="13"/>
    </row>
    <row r="37" spans="1:31" ht="52.5" customHeight="1" x14ac:dyDescent="0.25">
      <c r="A37" s="11" t="s">
        <v>162</v>
      </c>
      <c r="B37" s="24" t="s">
        <v>163</v>
      </c>
      <c r="C37" s="24"/>
      <c r="D37" s="11" t="s">
        <v>62</v>
      </c>
      <c r="E37" s="12">
        <v>240</v>
      </c>
      <c r="F37" s="6" t="s">
        <v>164</v>
      </c>
      <c r="G37" s="6" t="s">
        <v>165</v>
      </c>
      <c r="H37" s="6" t="s">
        <v>166</v>
      </c>
      <c r="I37" s="6" t="s">
        <v>29</v>
      </c>
      <c r="J37" s="6" t="s">
        <v>30</v>
      </c>
      <c r="K37" s="6" t="s">
        <v>31</v>
      </c>
      <c r="L37" s="6" t="s">
        <v>32</v>
      </c>
      <c r="M37" s="6" t="s">
        <v>33</v>
      </c>
      <c r="N37" s="6" t="s">
        <v>34</v>
      </c>
      <c r="O37" s="6" t="s">
        <v>35</v>
      </c>
      <c r="P37" s="6" t="s">
        <v>36</v>
      </c>
      <c r="Q37" s="6" t="s">
        <v>37</v>
      </c>
      <c r="R37" s="6" t="s">
        <v>38</v>
      </c>
      <c r="S37" s="6" t="s">
        <v>39</v>
      </c>
      <c r="T37" s="6" t="s">
        <v>40</v>
      </c>
      <c r="U37" s="6" t="s">
        <v>41</v>
      </c>
      <c r="V37" s="6" t="s">
        <v>42</v>
      </c>
      <c r="W37" s="6" t="s">
        <v>43</v>
      </c>
      <c r="X37" s="6" t="s">
        <v>44</v>
      </c>
      <c r="Y37" s="6" t="s">
        <v>45</v>
      </c>
      <c r="Z37" s="6">
        <v>16.170000000000002</v>
      </c>
      <c r="AA37" s="6">
        <v>7.6</v>
      </c>
      <c r="AB37" s="6">
        <v>212.67</v>
      </c>
      <c r="AC37" s="6">
        <v>51040.800000000003</v>
      </c>
      <c r="AD37" s="13"/>
      <c r="AE37" s="13"/>
    </row>
    <row r="38" spans="1:31" ht="52.5" customHeight="1" x14ac:dyDescent="0.25">
      <c r="A38" s="11" t="s">
        <v>167</v>
      </c>
      <c r="B38" s="24" t="s">
        <v>168</v>
      </c>
      <c r="C38" s="24"/>
      <c r="D38" s="11" t="s">
        <v>62</v>
      </c>
      <c r="E38" s="12">
        <v>100</v>
      </c>
      <c r="F38" s="6" t="s">
        <v>169</v>
      </c>
      <c r="G38" s="6" t="s">
        <v>169</v>
      </c>
      <c r="H38" s="6" t="s">
        <v>170</v>
      </c>
      <c r="I38" s="6" t="s">
        <v>29</v>
      </c>
      <c r="J38" s="6" t="s">
        <v>30</v>
      </c>
      <c r="K38" s="6" t="s">
        <v>31</v>
      </c>
      <c r="L38" s="6" t="s">
        <v>32</v>
      </c>
      <c r="M38" s="6" t="s">
        <v>33</v>
      </c>
      <c r="N38" s="6" t="s">
        <v>34</v>
      </c>
      <c r="O38" s="6" t="s">
        <v>35</v>
      </c>
      <c r="P38" s="6" t="s">
        <v>36</v>
      </c>
      <c r="Q38" s="6" t="s">
        <v>37</v>
      </c>
      <c r="R38" s="6" t="s">
        <v>38</v>
      </c>
      <c r="S38" s="6" t="s">
        <v>39</v>
      </c>
      <c r="T38" s="6" t="s">
        <v>40</v>
      </c>
      <c r="U38" s="6" t="s">
        <v>41</v>
      </c>
      <c r="V38" s="6" t="s">
        <v>42</v>
      </c>
      <c r="W38" s="6" t="s">
        <v>43</v>
      </c>
      <c r="X38" s="6" t="s">
        <v>44</v>
      </c>
      <c r="Y38" s="6" t="s">
        <v>45</v>
      </c>
      <c r="Z38" s="6">
        <v>0.57999999999999996</v>
      </c>
      <c r="AA38" s="6">
        <v>0.97</v>
      </c>
      <c r="AB38" s="6">
        <v>59.67</v>
      </c>
      <c r="AC38" s="6">
        <v>5967</v>
      </c>
      <c r="AD38" s="13"/>
      <c r="AE38" s="13"/>
    </row>
    <row r="39" spans="1:31" ht="52.5" customHeight="1" x14ac:dyDescent="0.25">
      <c r="A39" s="11" t="s">
        <v>171</v>
      </c>
      <c r="B39" s="24" t="s">
        <v>172</v>
      </c>
      <c r="C39" s="24"/>
      <c r="D39" s="11" t="s">
        <v>62</v>
      </c>
      <c r="E39" s="12">
        <v>600</v>
      </c>
      <c r="F39" s="6" t="s">
        <v>169</v>
      </c>
      <c r="G39" s="6" t="s">
        <v>169</v>
      </c>
      <c r="H39" s="6" t="s">
        <v>170</v>
      </c>
      <c r="I39" s="6" t="s">
        <v>29</v>
      </c>
      <c r="J39" s="6" t="s">
        <v>30</v>
      </c>
      <c r="K39" s="6" t="s">
        <v>31</v>
      </c>
      <c r="L39" s="6" t="s">
        <v>32</v>
      </c>
      <c r="M39" s="6" t="s">
        <v>33</v>
      </c>
      <c r="N39" s="6" t="s">
        <v>34</v>
      </c>
      <c r="O39" s="6" t="s">
        <v>35</v>
      </c>
      <c r="P39" s="6" t="s">
        <v>36</v>
      </c>
      <c r="Q39" s="6" t="s">
        <v>37</v>
      </c>
      <c r="R39" s="6" t="s">
        <v>38</v>
      </c>
      <c r="S39" s="6" t="s">
        <v>39</v>
      </c>
      <c r="T39" s="6" t="s">
        <v>40</v>
      </c>
      <c r="U39" s="6" t="s">
        <v>41</v>
      </c>
      <c r="V39" s="6" t="s">
        <v>42</v>
      </c>
      <c r="W39" s="6" t="s">
        <v>43</v>
      </c>
      <c r="X39" s="6" t="s">
        <v>44</v>
      </c>
      <c r="Y39" s="6" t="s">
        <v>45</v>
      </c>
      <c r="Z39" s="6">
        <v>0.57999999999999996</v>
      </c>
      <c r="AA39" s="6">
        <v>0.97</v>
      </c>
      <c r="AB39" s="6">
        <v>59.67</v>
      </c>
      <c r="AC39" s="6">
        <v>35802</v>
      </c>
      <c r="AD39" s="13"/>
      <c r="AE39" s="13"/>
    </row>
    <row r="40" spans="1:31" ht="52.5" customHeight="1" x14ac:dyDescent="0.25">
      <c r="A40" s="11" t="s">
        <v>173</v>
      </c>
      <c r="B40" s="24" t="s">
        <v>174</v>
      </c>
      <c r="C40" s="24"/>
      <c r="D40" s="11" t="s">
        <v>62</v>
      </c>
      <c r="E40" s="12">
        <v>400</v>
      </c>
      <c r="F40" s="6" t="s">
        <v>175</v>
      </c>
      <c r="G40" s="6" t="s">
        <v>175</v>
      </c>
      <c r="H40" s="6" t="s">
        <v>176</v>
      </c>
      <c r="I40" s="6" t="s">
        <v>29</v>
      </c>
      <c r="J40" s="6" t="s">
        <v>30</v>
      </c>
      <c r="K40" s="6" t="s">
        <v>31</v>
      </c>
      <c r="L40" s="6" t="s">
        <v>32</v>
      </c>
      <c r="M40" s="6" t="s">
        <v>33</v>
      </c>
      <c r="N40" s="6" t="s">
        <v>34</v>
      </c>
      <c r="O40" s="6" t="s">
        <v>35</v>
      </c>
      <c r="P40" s="6" t="s">
        <v>36</v>
      </c>
      <c r="Q40" s="6" t="s">
        <v>37</v>
      </c>
      <c r="R40" s="6" t="s">
        <v>38</v>
      </c>
      <c r="S40" s="6" t="s">
        <v>39</v>
      </c>
      <c r="T40" s="6" t="s">
        <v>40</v>
      </c>
      <c r="U40" s="6" t="s">
        <v>41</v>
      </c>
      <c r="V40" s="6" t="s">
        <v>42</v>
      </c>
      <c r="W40" s="6" t="s">
        <v>43</v>
      </c>
      <c r="X40" s="6" t="s">
        <v>44</v>
      </c>
      <c r="Y40" s="6" t="s">
        <v>45</v>
      </c>
      <c r="Z40" s="6">
        <v>1.1499999999999999</v>
      </c>
      <c r="AA40" s="6">
        <v>1.79</v>
      </c>
      <c r="AB40" s="6">
        <v>64.33</v>
      </c>
      <c r="AC40" s="6">
        <v>25732</v>
      </c>
      <c r="AD40" s="13"/>
      <c r="AE40" s="13"/>
    </row>
    <row r="41" spans="1:31" ht="52.5" customHeight="1" x14ac:dyDescent="0.25">
      <c r="A41" s="11" t="s">
        <v>177</v>
      </c>
      <c r="B41" s="24" t="s">
        <v>178</v>
      </c>
      <c r="C41" s="24"/>
      <c r="D41" s="11" t="s">
        <v>62</v>
      </c>
      <c r="E41" s="12">
        <v>800</v>
      </c>
      <c r="F41" s="6" t="s">
        <v>179</v>
      </c>
      <c r="G41" s="6" t="s">
        <v>180</v>
      </c>
      <c r="H41" s="6" t="s">
        <v>59</v>
      </c>
      <c r="I41" s="6" t="s">
        <v>29</v>
      </c>
      <c r="J41" s="6" t="s">
        <v>30</v>
      </c>
      <c r="K41" s="6" t="s">
        <v>31</v>
      </c>
      <c r="L41" s="6" t="s">
        <v>32</v>
      </c>
      <c r="M41" s="6" t="s">
        <v>33</v>
      </c>
      <c r="N41" s="6" t="s">
        <v>34</v>
      </c>
      <c r="O41" s="6" t="s">
        <v>35</v>
      </c>
      <c r="P41" s="6" t="s">
        <v>36</v>
      </c>
      <c r="Q41" s="6" t="s">
        <v>37</v>
      </c>
      <c r="R41" s="6" t="s">
        <v>38</v>
      </c>
      <c r="S41" s="6" t="s">
        <v>39</v>
      </c>
      <c r="T41" s="6" t="s">
        <v>40</v>
      </c>
      <c r="U41" s="6" t="s">
        <v>41</v>
      </c>
      <c r="V41" s="6" t="s">
        <v>42</v>
      </c>
      <c r="W41" s="6" t="s">
        <v>43</v>
      </c>
      <c r="X41" s="6" t="s">
        <v>44</v>
      </c>
      <c r="Y41" s="6" t="s">
        <v>45</v>
      </c>
      <c r="Z41" s="6">
        <v>9.07</v>
      </c>
      <c r="AA41" s="6">
        <v>7.16</v>
      </c>
      <c r="AB41" s="6">
        <v>126.67</v>
      </c>
      <c r="AC41" s="6">
        <v>101336</v>
      </c>
      <c r="AD41" s="13"/>
      <c r="AE41" s="13"/>
    </row>
    <row r="42" spans="1:31" ht="52.5" customHeight="1" x14ac:dyDescent="0.25">
      <c r="A42" s="11" t="s">
        <v>181</v>
      </c>
      <c r="B42" s="24" t="s">
        <v>182</v>
      </c>
      <c r="C42" s="24"/>
      <c r="D42" s="11" t="s">
        <v>62</v>
      </c>
      <c r="E42" s="12">
        <v>300</v>
      </c>
      <c r="F42" s="6" t="s">
        <v>183</v>
      </c>
      <c r="G42" s="6" t="s">
        <v>184</v>
      </c>
      <c r="H42" s="6" t="s">
        <v>115</v>
      </c>
      <c r="I42" s="6" t="s">
        <v>29</v>
      </c>
      <c r="J42" s="6" t="s">
        <v>30</v>
      </c>
      <c r="K42" s="6" t="s">
        <v>31</v>
      </c>
      <c r="L42" s="6" t="s">
        <v>32</v>
      </c>
      <c r="M42" s="6" t="s">
        <v>33</v>
      </c>
      <c r="N42" s="6" t="s">
        <v>34</v>
      </c>
      <c r="O42" s="6" t="s">
        <v>35</v>
      </c>
      <c r="P42" s="6" t="s">
        <v>36</v>
      </c>
      <c r="Q42" s="6" t="s">
        <v>37</v>
      </c>
      <c r="R42" s="6" t="s">
        <v>38</v>
      </c>
      <c r="S42" s="6" t="s">
        <v>39</v>
      </c>
      <c r="T42" s="6" t="s">
        <v>40</v>
      </c>
      <c r="U42" s="6" t="s">
        <v>41</v>
      </c>
      <c r="V42" s="6" t="s">
        <v>42</v>
      </c>
      <c r="W42" s="6" t="s">
        <v>43</v>
      </c>
      <c r="X42" s="6" t="s">
        <v>44</v>
      </c>
      <c r="Y42" s="6" t="s">
        <v>45</v>
      </c>
      <c r="Z42" s="6">
        <v>2.52</v>
      </c>
      <c r="AA42" s="6">
        <v>2.58</v>
      </c>
      <c r="AB42" s="6">
        <v>97.67</v>
      </c>
      <c r="AC42" s="6">
        <v>29301</v>
      </c>
      <c r="AD42" s="13"/>
      <c r="AE42" s="13"/>
    </row>
    <row r="43" spans="1:31" ht="52.5" customHeight="1" x14ac:dyDescent="0.25">
      <c r="A43" s="11" t="s">
        <v>185</v>
      </c>
      <c r="B43" s="24" t="s">
        <v>186</v>
      </c>
      <c r="C43" s="24"/>
      <c r="D43" s="11" t="s">
        <v>62</v>
      </c>
      <c r="E43" s="12">
        <v>640</v>
      </c>
      <c r="F43" s="6" t="s">
        <v>187</v>
      </c>
      <c r="G43" s="6" t="s">
        <v>188</v>
      </c>
      <c r="H43" s="6" t="s">
        <v>189</v>
      </c>
      <c r="I43" s="6" t="s">
        <v>29</v>
      </c>
      <c r="J43" s="6" t="s">
        <v>30</v>
      </c>
      <c r="K43" s="6" t="s">
        <v>31</v>
      </c>
      <c r="L43" s="6" t="s">
        <v>32</v>
      </c>
      <c r="M43" s="6" t="s">
        <v>33</v>
      </c>
      <c r="N43" s="6" t="s">
        <v>34</v>
      </c>
      <c r="O43" s="6" t="s">
        <v>35</v>
      </c>
      <c r="P43" s="6" t="s">
        <v>36</v>
      </c>
      <c r="Q43" s="6" t="s">
        <v>37</v>
      </c>
      <c r="R43" s="6" t="s">
        <v>38</v>
      </c>
      <c r="S43" s="6" t="s">
        <v>39</v>
      </c>
      <c r="T43" s="6" t="s">
        <v>40</v>
      </c>
      <c r="U43" s="6" t="s">
        <v>41</v>
      </c>
      <c r="V43" s="6" t="s">
        <v>42</v>
      </c>
      <c r="W43" s="6" t="s">
        <v>43</v>
      </c>
      <c r="X43" s="6" t="s">
        <v>44</v>
      </c>
      <c r="Y43" s="6" t="s">
        <v>45</v>
      </c>
      <c r="Z43" s="6">
        <v>2.52</v>
      </c>
      <c r="AA43" s="6">
        <v>2.87</v>
      </c>
      <c r="AB43" s="6">
        <v>87.67</v>
      </c>
      <c r="AC43" s="6">
        <v>56108.800000000003</v>
      </c>
      <c r="AD43" s="13"/>
      <c r="AE43" s="13"/>
    </row>
    <row r="44" spans="1:31" ht="52.5" customHeight="1" x14ac:dyDescent="0.25">
      <c r="A44" s="11" t="s">
        <v>190</v>
      </c>
      <c r="B44" s="24" t="s">
        <v>191</v>
      </c>
      <c r="C44" s="24"/>
      <c r="D44" s="11" t="s">
        <v>62</v>
      </c>
      <c r="E44" s="12">
        <v>100</v>
      </c>
      <c r="F44" s="6" t="s">
        <v>187</v>
      </c>
      <c r="G44" s="6" t="s">
        <v>188</v>
      </c>
      <c r="H44" s="6" t="s">
        <v>189</v>
      </c>
      <c r="I44" s="6" t="s">
        <v>29</v>
      </c>
      <c r="J44" s="6" t="s">
        <v>30</v>
      </c>
      <c r="K44" s="6" t="s">
        <v>31</v>
      </c>
      <c r="L44" s="6" t="s">
        <v>32</v>
      </c>
      <c r="M44" s="6" t="s">
        <v>33</v>
      </c>
      <c r="N44" s="6" t="s">
        <v>34</v>
      </c>
      <c r="O44" s="6" t="s">
        <v>35</v>
      </c>
      <c r="P44" s="6" t="s">
        <v>36</v>
      </c>
      <c r="Q44" s="6" t="s">
        <v>37</v>
      </c>
      <c r="R44" s="6" t="s">
        <v>38</v>
      </c>
      <c r="S44" s="6" t="s">
        <v>39</v>
      </c>
      <c r="T44" s="6" t="s">
        <v>40</v>
      </c>
      <c r="U44" s="6" t="s">
        <v>41</v>
      </c>
      <c r="V44" s="6" t="s">
        <v>42</v>
      </c>
      <c r="W44" s="6" t="s">
        <v>43</v>
      </c>
      <c r="X44" s="6" t="s">
        <v>44</v>
      </c>
      <c r="Y44" s="6" t="s">
        <v>45</v>
      </c>
      <c r="Z44" s="6">
        <v>2.52</v>
      </c>
      <c r="AA44" s="6">
        <v>2.87</v>
      </c>
      <c r="AB44" s="6">
        <v>87.67</v>
      </c>
      <c r="AC44" s="6">
        <v>8767</v>
      </c>
      <c r="AD44" s="13"/>
      <c r="AE44" s="13"/>
    </row>
    <row r="45" spans="1:31" ht="52.5" customHeight="1" x14ac:dyDescent="0.25">
      <c r="A45" s="11" t="s">
        <v>192</v>
      </c>
      <c r="B45" s="24" t="s">
        <v>193</v>
      </c>
      <c r="C45" s="24"/>
      <c r="D45" s="11" t="s">
        <v>62</v>
      </c>
      <c r="E45" s="12">
        <v>400</v>
      </c>
      <c r="F45" s="6" t="s">
        <v>194</v>
      </c>
      <c r="G45" s="6" t="s">
        <v>194</v>
      </c>
      <c r="H45" s="6" t="s">
        <v>195</v>
      </c>
      <c r="I45" s="6" t="s">
        <v>29</v>
      </c>
      <c r="J45" s="6" t="s">
        <v>30</v>
      </c>
      <c r="K45" s="6" t="s">
        <v>31</v>
      </c>
      <c r="L45" s="6" t="s">
        <v>32</v>
      </c>
      <c r="M45" s="6" t="s">
        <v>33</v>
      </c>
      <c r="N45" s="6" t="s">
        <v>34</v>
      </c>
      <c r="O45" s="6" t="s">
        <v>35</v>
      </c>
      <c r="P45" s="6" t="s">
        <v>36</v>
      </c>
      <c r="Q45" s="6" t="s">
        <v>37</v>
      </c>
      <c r="R45" s="6" t="s">
        <v>38</v>
      </c>
      <c r="S45" s="6" t="s">
        <v>39</v>
      </c>
      <c r="T45" s="6" t="s">
        <v>40</v>
      </c>
      <c r="U45" s="6" t="s">
        <v>41</v>
      </c>
      <c r="V45" s="6" t="s">
        <v>42</v>
      </c>
      <c r="W45" s="6" t="s">
        <v>43</v>
      </c>
      <c r="X45" s="6" t="s">
        <v>44</v>
      </c>
      <c r="Y45" s="6" t="s">
        <v>45</v>
      </c>
      <c r="Z45" s="6">
        <v>1.73</v>
      </c>
      <c r="AA45" s="6">
        <v>2.41</v>
      </c>
      <c r="AB45" s="6">
        <v>72</v>
      </c>
      <c r="AC45" s="6">
        <v>28800</v>
      </c>
      <c r="AD45" s="13"/>
      <c r="AE45" s="13"/>
    </row>
    <row r="46" spans="1:31" ht="52.5" customHeight="1" x14ac:dyDescent="0.25">
      <c r="A46" s="11" t="s">
        <v>196</v>
      </c>
      <c r="B46" s="24" t="s">
        <v>197</v>
      </c>
      <c r="C46" s="24"/>
      <c r="D46" s="11" t="s">
        <v>62</v>
      </c>
      <c r="E46" s="12">
        <v>200</v>
      </c>
      <c r="F46" s="6" t="s">
        <v>198</v>
      </c>
      <c r="G46" s="6" t="s">
        <v>198</v>
      </c>
      <c r="H46" s="6" t="s">
        <v>199</v>
      </c>
      <c r="I46" s="6" t="s">
        <v>29</v>
      </c>
      <c r="J46" s="6" t="s">
        <v>30</v>
      </c>
      <c r="K46" s="6" t="s">
        <v>31</v>
      </c>
      <c r="L46" s="6" t="s">
        <v>32</v>
      </c>
      <c r="M46" s="6" t="s">
        <v>33</v>
      </c>
      <c r="N46" s="6" t="s">
        <v>34</v>
      </c>
      <c r="O46" s="6" t="s">
        <v>35</v>
      </c>
      <c r="P46" s="6" t="s">
        <v>36</v>
      </c>
      <c r="Q46" s="6" t="s">
        <v>37</v>
      </c>
      <c r="R46" s="6" t="s">
        <v>38</v>
      </c>
      <c r="S46" s="6" t="s">
        <v>39</v>
      </c>
      <c r="T46" s="6" t="s">
        <v>40</v>
      </c>
      <c r="U46" s="6" t="s">
        <v>41</v>
      </c>
      <c r="V46" s="6" t="s">
        <v>42</v>
      </c>
      <c r="W46" s="6" t="s">
        <v>43</v>
      </c>
      <c r="X46" s="6" t="s">
        <v>44</v>
      </c>
      <c r="Y46" s="6" t="s">
        <v>45</v>
      </c>
      <c r="Z46" s="6">
        <v>1.1499999999999999</v>
      </c>
      <c r="AA46" s="6">
        <v>2.5499999999999998</v>
      </c>
      <c r="AB46" s="6">
        <v>45.33</v>
      </c>
      <c r="AC46" s="6">
        <v>9066</v>
      </c>
      <c r="AD46" s="13"/>
      <c r="AE46" s="13"/>
    </row>
    <row r="47" spans="1:31" ht="52.5" customHeight="1" x14ac:dyDescent="0.25">
      <c r="A47" s="11" t="s">
        <v>200</v>
      </c>
      <c r="B47" s="24" t="s">
        <v>201</v>
      </c>
      <c r="C47" s="24"/>
      <c r="D47" s="11" t="s">
        <v>62</v>
      </c>
      <c r="E47" s="12">
        <v>120</v>
      </c>
      <c r="F47" s="6" t="s">
        <v>202</v>
      </c>
      <c r="G47" s="6" t="s">
        <v>202</v>
      </c>
      <c r="H47" s="6" t="s">
        <v>203</v>
      </c>
      <c r="I47" s="6" t="s">
        <v>29</v>
      </c>
      <c r="J47" s="6" t="s">
        <v>30</v>
      </c>
      <c r="K47" s="6" t="s">
        <v>31</v>
      </c>
      <c r="L47" s="6" t="s">
        <v>32</v>
      </c>
      <c r="M47" s="6" t="s">
        <v>33</v>
      </c>
      <c r="N47" s="6" t="s">
        <v>34</v>
      </c>
      <c r="O47" s="6" t="s">
        <v>35</v>
      </c>
      <c r="P47" s="6" t="s">
        <v>36</v>
      </c>
      <c r="Q47" s="6" t="s">
        <v>37</v>
      </c>
      <c r="R47" s="6" t="s">
        <v>38</v>
      </c>
      <c r="S47" s="6" t="s">
        <v>39</v>
      </c>
      <c r="T47" s="6" t="s">
        <v>40</v>
      </c>
      <c r="U47" s="6" t="s">
        <v>41</v>
      </c>
      <c r="V47" s="6" t="s">
        <v>42</v>
      </c>
      <c r="W47" s="6" t="s">
        <v>43</v>
      </c>
      <c r="X47" s="6" t="s">
        <v>44</v>
      </c>
      <c r="Y47" s="6" t="s">
        <v>45</v>
      </c>
      <c r="Z47" s="6">
        <v>1.1499999999999999</v>
      </c>
      <c r="AA47" s="6">
        <v>2.09</v>
      </c>
      <c r="AB47" s="6">
        <v>55.33</v>
      </c>
      <c r="AC47" s="6">
        <v>6639.6</v>
      </c>
      <c r="AD47" s="13"/>
      <c r="AE47" s="13"/>
    </row>
    <row r="48" spans="1:31" ht="52.5" customHeight="1" x14ac:dyDescent="0.25">
      <c r="A48" s="11" t="s">
        <v>204</v>
      </c>
      <c r="B48" s="24" t="s">
        <v>205</v>
      </c>
      <c r="C48" s="24"/>
      <c r="D48" s="11" t="s">
        <v>52</v>
      </c>
      <c r="E48" s="12">
        <v>216</v>
      </c>
      <c r="F48" s="6" t="s">
        <v>53</v>
      </c>
      <c r="G48" s="6" t="s">
        <v>206</v>
      </c>
      <c r="H48" s="6" t="s">
        <v>207</v>
      </c>
      <c r="I48" s="6" t="s">
        <v>29</v>
      </c>
      <c r="J48" s="6" t="s">
        <v>30</v>
      </c>
      <c r="K48" s="6" t="s">
        <v>31</v>
      </c>
      <c r="L48" s="6" t="s">
        <v>32</v>
      </c>
      <c r="M48" s="6" t="s">
        <v>33</v>
      </c>
      <c r="N48" s="6" t="s">
        <v>34</v>
      </c>
      <c r="O48" s="6" t="s">
        <v>35</v>
      </c>
      <c r="P48" s="6" t="s">
        <v>36</v>
      </c>
      <c r="Q48" s="6" t="s">
        <v>37</v>
      </c>
      <c r="R48" s="6" t="s">
        <v>38</v>
      </c>
      <c r="S48" s="6" t="s">
        <v>39</v>
      </c>
      <c r="T48" s="6" t="s">
        <v>40</v>
      </c>
      <c r="U48" s="6" t="s">
        <v>41</v>
      </c>
      <c r="V48" s="6" t="s">
        <v>42</v>
      </c>
      <c r="W48" s="6" t="s">
        <v>43</v>
      </c>
      <c r="X48" s="6" t="s">
        <v>44</v>
      </c>
      <c r="Y48" s="6" t="s">
        <v>45</v>
      </c>
      <c r="Z48" s="6">
        <v>4.16</v>
      </c>
      <c r="AA48" s="6">
        <v>1.38</v>
      </c>
      <c r="AB48" s="6">
        <v>301.33</v>
      </c>
      <c r="AC48" s="6">
        <v>65087.28</v>
      </c>
      <c r="AD48" s="13"/>
      <c r="AE48" s="13"/>
    </row>
    <row r="49" spans="1:31" ht="52.5" customHeight="1" x14ac:dyDescent="0.25">
      <c r="A49" s="11" t="s">
        <v>208</v>
      </c>
      <c r="B49" s="24" t="s">
        <v>209</v>
      </c>
      <c r="C49" s="24"/>
      <c r="D49" s="11" t="s">
        <v>52</v>
      </c>
      <c r="E49" s="12">
        <v>80</v>
      </c>
      <c r="F49" s="6" t="s">
        <v>210</v>
      </c>
      <c r="G49" s="6" t="s">
        <v>161</v>
      </c>
      <c r="H49" s="6" t="s">
        <v>211</v>
      </c>
      <c r="I49" s="6" t="s">
        <v>29</v>
      </c>
      <c r="J49" s="6" t="s">
        <v>30</v>
      </c>
      <c r="K49" s="6" t="s">
        <v>31</v>
      </c>
      <c r="L49" s="6" t="s">
        <v>32</v>
      </c>
      <c r="M49" s="6" t="s">
        <v>33</v>
      </c>
      <c r="N49" s="6" t="s">
        <v>34</v>
      </c>
      <c r="O49" s="6" t="s">
        <v>35</v>
      </c>
      <c r="P49" s="6" t="s">
        <v>36</v>
      </c>
      <c r="Q49" s="6" t="s">
        <v>37</v>
      </c>
      <c r="R49" s="6" t="s">
        <v>38</v>
      </c>
      <c r="S49" s="6" t="s">
        <v>39</v>
      </c>
      <c r="T49" s="6" t="s">
        <v>40</v>
      </c>
      <c r="U49" s="6" t="s">
        <v>41</v>
      </c>
      <c r="V49" s="6" t="s">
        <v>42</v>
      </c>
      <c r="W49" s="6" t="s">
        <v>43</v>
      </c>
      <c r="X49" s="6" t="s">
        <v>44</v>
      </c>
      <c r="Y49" s="6" t="s">
        <v>45</v>
      </c>
      <c r="Z49" s="6">
        <v>2.52</v>
      </c>
      <c r="AA49" s="6">
        <v>0.46</v>
      </c>
      <c r="AB49" s="6">
        <v>547.66999999999996</v>
      </c>
      <c r="AC49" s="6">
        <v>43813.599999999999</v>
      </c>
      <c r="AD49" s="13"/>
      <c r="AE49" s="13"/>
    </row>
    <row r="50" spans="1:31" ht="52.5" customHeight="1" x14ac:dyDescent="0.25">
      <c r="A50" s="11" t="s">
        <v>212</v>
      </c>
      <c r="B50" s="24" t="s">
        <v>213</v>
      </c>
      <c r="C50" s="24"/>
      <c r="D50" s="11" t="s">
        <v>52</v>
      </c>
      <c r="E50" s="12">
        <v>480</v>
      </c>
      <c r="F50" s="6" t="s">
        <v>214</v>
      </c>
      <c r="G50" s="6" t="s">
        <v>215</v>
      </c>
      <c r="H50" s="6" t="s">
        <v>216</v>
      </c>
      <c r="I50" s="6" t="s">
        <v>29</v>
      </c>
      <c r="J50" s="6" t="s">
        <v>30</v>
      </c>
      <c r="K50" s="6" t="s">
        <v>31</v>
      </c>
      <c r="L50" s="6" t="s">
        <v>32</v>
      </c>
      <c r="M50" s="6" t="s">
        <v>33</v>
      </c>
      <c r="N50" s="6" t="s">
        <v>34</v>
      </c>
      <c r="O50" s="6" t="s">
        <v>35</v>
      </c>
      <c r="P50" s="6" t="s">
        <v>36</v>
      </c>
      <c r="Q50" s="6" t="s">
        <v>37</v>
      </c>
      <c r="R50" s="6" t="s">
        <v>38</v>
      </c>
      <c r="S50" s="6" t="s">
        <v>39</v>
      </c>
      <c r="T50" s="6" t="s">
        <v>40</v>
      </c>
      <c r="U50" s="6" t="s">
        <v>41</v>
      </c>
      <c r="V50" s="6" t="s">
        <v>42</v>
      </c>
      <c r="W50" s="6" t="s">
        <v>43</v>
      </c>
      <c r="X50" s="6" t="s">
        <v>44</v>
      </c>
      <c r="Y50" s="6" t="s">
        <v>45</v>
      </c>
      <c r="Z50" s="6">
        <v>5.29</v>
      </c>
      <c r="AA50" s="6">
        <v>6.78</v>
      </c>
      <c r="AB50" s="6">
        <v>78</v>
      </c>
      <c r="AC50" s="6">
        <v>37440</v>
      </c>
      <c r="AD50" s="13"/>
      <c r="AE50" s="13"/>
    </row>
    <row r="51" spans="1:31" ht="52.5" customHeight="1" x14ac:dyDescent="0.25">
      <c r="A51" s="11" t="s">
        <v>217</v>
      </c>
      <c r="B51" s="24" t="s">
        <v>218</v>
      </c>
      <c r="C51" s="24"/>
      <c r="D51" s="11" t="s">
        <v>56</v>
      </c>
      <c r="E51" s="12">
        <v>540</v>
      </c>
      <c r="F51" s="6" t="s">
        <v>219</v>
      </c>
      <c r="G51" s="6" t="s">
        <v>219</v>
      </c>
      <c r="H51" s="6" t="s">
        <v>220</v>
      </c>
      <c r="I51" s="6" t="s">
        <v>29</v>
      </c>
      <c r="J51" s="6" t="s">
        <v>30</v>
      </c>
      <c r="K51" s="6" t="s">
        <v>31</v>
      </c>
      <c r="L51" s="6" t="s">
        <v>32</v>
      </c>
      <c r="M51" s="6" t="s">
        <v>33</v>
      </c>
      <c r="N51" s="6" t="s">
        <v>34</v>
      </c>
      <c r="O51" s="6" t="s">
        <v>35</v>
      </c>
      <c r="P51" s="6" t="s">
        <v>36</v>
      </c>
      <c r="Q51" s="6" t="s">
        <v>37</v>
      </c>
      <c r="R51" s="6" t="s">
        <v>38</v>
      </c>
      <c r="S51" s="6" t="s">
        <v>39</v>
      </c>
      <c r="T51" s="6" t="s">
        <v>40</v>
      </c>
      <c r="U51" s="6" t="s">
        <v>41</v>
      </c>
      <c r="V51" s="6" t="s">
        <v>42</v>
      </c>
      <c r="W51" s="6" t="s">
        <v>43</v>
      </c>
      <c r="X51" s="6" t="s">
        <v>44</v>
      </c>
      <c r="Y51" s="6" t="s">
        <v>45</v>
      </c>
      <c r="Z51" s="6">
        <v>2.89</v>
      </c>
      <c r="AA51" s="6">
        <v>1.82</v>
      </c>
      <c r="AB51" s="6">
        <v>158.33000000000001</v>
      </c>
      <c r="AC51" s="6">
        <v>85498.2</v>
      </c>
      <c r="AD51" s="13"/>
      <c r="AE51" s="13"/>
    </row>
    <row r="52" spans="1:31" ht="52.5" customHeight="1" x14ac:dyDescent="0.25">
      <c r="A52" s="11" t="s">
        <v>221</v>
      </c>
      <c r="B52" s="24" t="s">
        <v>222</v>
      </c>
      <c r="C52" s="24"/>
      <c r="D52" s="11" t="s">
        <v>52</v>
      </c>
      <c r="E52" s="12">
        <v>32720</v>
      </c>
      <c r="F52" s="6" t="s">
        <v>223</v>
      </c>
      <c r="G52" s="6" t="s">
        <v>224</v>
      </c>
      <c r="H52" s="6" t="s">
        <v>225</v>
      </c>
      <c r="I52" s="6" t="s">
        <v>29</v>
      </c>
      <c r="J52" s="6" t="s">
        <v>30</v>
      </c>
      <c r="K52" s="6" t="s">
        <v>31</v>
      </c>
      <c r="L52" s="6" t="s">
        <v>32</v>
      </c>
      <c r="M52" s="6" t="s">
        <v>33</v>
      </c>
      <c r="N52" s="6" t="s">
        <v>34</v>
      </c>
      <c r="O52" s="6" t="s">
        <v>35</v>
      </c>
      <c r="P52" s="6" t="s">
        <v>36</v>
      </c>
      <c r="Q52" s="6" t="s">
        <v>37</v>
      </c>
      <c r="R52" s="6" t="s">
        <v>38</v>
      </c>
      <c r="S52" s="6" t="s">
        <v>39</v>
      </c>
      <c r="T52" s="6" t="s">
        <v>40</v>
      </c>
      <c r="U52" s="6" t="s">
        <v>41</v>
      </c>
      <c r="V52" s="6" t="s">
        <v>42</v>
      </c>
      <c r="W52" s="6" t="s">
        <v>43</v>
      </c>
      <c r="X52" s="6" t="s">
        <v>44</v>
      </c>
      <c r="Y52" s="6" t="s">
        <v>45</v>
      </c>
      <c r="Z52" s="6">
        <v>2.65</v>
      </c>
      <c r="AA52" s="6">
        <v>9.1199999999999992</v>
      </c>
      <c r="AB52" s="6">
        <v>29</v>
      </c>
      <c r="AC52" s="6">
        <v>948880</v>
      </c>
      <c r="AD52" s="13"/>
      <c r="AE52" s="13"/>
    </row>
    <row r="53" spans="1:31" ht="52.5" customHeight="1" x14ac:dyDescent="0.25">
      <c r="A53" s="11" t="s">
        <v>226</v>
      </c>
      <c r="B53" s="24" t="s">
        <v>227</v>
      </c>
      <c r="C53" s="24"/>
      <c r="D53" s="11" t="s">
        <v>62</v>
      </c>
      <c r="E53" s="12">
        <v>2200</v>
      </c>
      <c r="F53" s="6" t="s">
        <v>228</v>
      </c>
      <c r="G53" s="6" t="s">
        <v>184</v>
      </c>
      <c r="H53" s="6" t="s">
        <v>116</v>
      </c>
      <c r="I53" s="6" t="s">
        <v>29</v>
      </c>
      <c r="J53" s="6" t="s">
        <v>30</v>
      </c>
      <c r="K53" s="6" t="s">
        <v>31</v>
      </c>
      <c r="L53" s="6" t="s">
        <v>32</v>
      </c>
      <c r="M53" s="6" t="s">
        <v>33</v>
      </c>
      <c r="N53" s="6" t="s">
        <v>34</v>
      </c>
      <c r="O53" s="6" t="s">
        <v>35</v>
      </c>
      <c r="P53" s="6" t="s">
        <v>36</v>
      </c>
      <c r="Q53" s="6" t="s">
        <v>37</v>
      </c>
      <c r="R53" s="6" t="s">
        <v>38</v>
      </c>
      <c r="S53" s="6" t="s">
        <v>39</v>
      </c>
      <c r="T53" s="6" t="s">
        <v>40</v>
      </c>
      <c r="U53" s="6" t="s">
        <v>41</v>
      </c>
      <c r="V53" s="6" t="s">
        <v>42</v>
      </c>
      <c r="W53" s="6" t="s">
        <v>43</v>
      </c>
      <c r="X53" s="6" t="s">
        <v>44</v>
      </c>
      <c r="Y53" s="6" t="s">
        <v>45</v>
      </c>
      <c r="Z53" s="6">
        <v>2.65</v>
      </c>
      <c r="AA53" s="6">
        <v>2.67</v>
      </c>
      <c r="AB53" s="6">
        <v>99</v>
      </c>
      <c r="AC53" s="6">
        <v>217800</v>
      </c>
      <c r="AD53" s="13"/>
      <c r="AE53" s="13"/>
    </row>
    <row r="54" spans="1:31" ht="52.5" customHeight="1" x14ac:dyDescent="0.25">
      <c r="A54" s="11" t="s">
        <v>229</v>
      </c>
      <c r="B54" s="24" t="s">
        <v>230</v>
      </c>
      <c r="C54" s="24"/>
      <c r="D54" s="11" t="s">
        <v>231</v>
      </c>
      <c r="E54" s="12">
        <v>96</v>
      </c>
      <c r="F54" s="6">
        <v>35</v>
      </c>
      <c r="G54" s="6">
        <v>35.5</v>
      </c>
      <c r="H54" s="6">
        <v>33.6</v>
      </c>
      <c r="I54" s="6" t="s">
        <v>29</v>
      </c>
      <c r="J54" s="6" t="s">
        <v>30</v>
      </c>
      <c r="K54" s="6" t="s">
        <v>31</v>
      </c>
      <c r="L54" s="6" t="s">
        <v>32</v>
      </c>
      <c r="M54" s="6" t="s">
        <v>33</v>
      </c>
      <c r="N54" s="6" t="s">
        <v>34</v>
      </c>
      <c r="O54" s="6" t="s">
        <v>35</v>
      </c>
      <c r="P54" s="6" t="s">
        <v>36</v>
      </c>
      <c r="Q54" s="6" t="s">
        <v>37</v>
      </c>
      <c r="R54" s="6" t="s">
        <v>38</v>
      </c>
      <c r="S54" s="6" t="s">
        <v>39</v>
      </c>
      <c r="T54" s="6" t="s">
        <v>40</v>
      </c>
      <c r="U54" s="6" t="s">
        <v>41</v>
      </c>
      <c r="V54" s="6" t="s">
        <v>42</v>
      </c>
      <c r="W54" s="6" t="s">
        <v>43</v>
      </c>
      <c r="X54" s="6" t="s">
        <v>44</v>
      </c>
      <c r="Y54" s="6" t="s">
        <v>45</v>
      </c>
      <c r="Z54" s="6">
        <v>19.7</v>
      </c>
      <c r="AA54" s="6">
        <v>2.84</v>
      </c>
      <c r="AB54" s="6">
        <v>34.700000000000003</v>
      </c>
      <c r="AC54" s="6">
        <v>3331.12</v>
      </c>
      <c r="AD54" s="13"/>
      <c r="AE54" s="13"/>
    </row>
    <row r="55" spans="1:3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B55" s="11" t="s">
        <v>46</v>
      </c>
      <c r="AC55" s="6">
        <f>AC54+AC53+AC52+AC51+AC50+AC49+AC48+AC47+AC46+AC45+AC44+AC43+AC42+AC41+AC40+AC39+AC38+AC37+AC36+AC35+AC34+AC33+AC32+AC31+AC30+AC29+AC28+AC27+AC26+AC25+AC24+AC23+AC22+AC21+AC20+AC19+AC18+AC17+AC16+AC15+AC14+AC13+AC12</f>
        <v>12108742.16</v>
      </c>
    </row>
    <row r="56" spans="1:31" x14ac:dyDescent="0.25">
      <c r="A56" s="36" t="s">
        <v>242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</row>
    <row r="57" spans="1:3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</row>
    <row r="59" spans="1:31" x14ac:dyDescent="0.25">
      <c r="A59" s="39" t="s">
        <v>235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</row>
    <row r="60" spans="1:31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</row>
    <row r="61" spans="1:3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</row>
    <row r="62" spans="1:31" ht="15.75" thickBot="1" x14ac:dyDescent="0.3">
      <c r="A62" s="1"/>
      <c r="B62" s="1"/>
      <c r="C62" s="1"/>
      <c r="D62" s="1"/>
      <c r="E62" s="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31" ht="15.75" thickBot="1" x14ac:dyDescent="0.3">
      <c r="A63" s="41" t="s">
        <v>47</v>
      </c>
      <c r="B63" s="42"/>
      <c r="C63" s="42"/>
      <c r="D63" s="1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31" x14ac:dyDescent="0.25">
      <c r="A64" s="43"/>
      <c r="B64" s="44"/>
      <c r="C64" s="44"/>
      <c r="D64" s="15"/>
      <c r="E64" s="1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.75" thickBot="1" x14ac:dyDescent="0.3">
      <c r="A65" s="45" t="s">
        <v>48</v>
      </c>
      <c r="B65" s="46"/>
      <c r="C65" s="46"/>
      <c r="D65" s="17"/>
      <c r="E65" s="1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25">
      <c r="A66" s="43" t="s">
        <v>241</v>
      </c>
      <c r="B66" s="44"/>
      <c r="C66" s="44"/>
      <c r="D66" s="18"/>
      <c r="E66" s="1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6.5" thickBot="1" x14ac:dyDescent="0.3">
      <c r="A67" s="33" t="s">
        <v>49</v>
      </c>
      <c r="B67" s="34"/>
      <c r="C67" s="34"/>
      <c r="D67" s="19"/>
      <c r="E67" s="2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"/>
      <c r="AA67" s="3"/>
      <c r="AB67" s="3"/>
    </row>
    <row r="68" spans="1:28" ht="15.75" x14ac:dyDescent="0.25">
      <c r="A68" s="22"/>
      <c r="B68" s="22"/>
      <c r="C68" s="22"/>
      <c r="D68" s="22"/>
      <c r="E68" s="20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"/>
      <c r="AA68" s="3"/>
      <c r="AB68" s="3"/>
    </row>
    <row r="69" spans="1:28" ht="15.75" x14ac:dyDescent="0.25">
      <c r="A69" s="23" t="s">
        <v>0</v>
      </c>
    </row>
  </sheetData>
  <mergeCells count="66">
    <mergeCell ref="B53:C53"/>
    <mergeCell ref="B54:C54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67:C67"/>
    <mergeCell ref="A55:Z55"/>
    <mergeCell ref="A56:AC56"/>
    <mergeCell ref="A59:AC59"/>
    <mergeCell ref="A60:AC60"/>
    <mergeCell ref="A61:AC61"/>
    <mergeCell ref="A63:C63"/>
    <mergeCell ref="A64:C64"/>
    <mergeCell ref="A65:C65"/>
    <mergeCell ref="A66:C66"/>
    <mergeCell ref="A57:AC57"/>
    <mergeCell ref="A8:AC8"/>
    <mergeCell ref="A3:AC3"/>
    <mergeCell ref="A6:B6"/>
    <mergeCell ref="C6:AC6"/>
    <mergeCell ref="A7:B7"/>
    <mergeCell ref="C7:AC7"/>
    <mergeCell ref="B12:C12"/>
    <mergeCell ref="A9:AC9"/>
    <mergeCell ref="A10:A11"/>
    <mergeCell ref="B10:C11"/>
    <mergeCell ref="D10:D11"/>
    <mergeCell ref="E10:E11"/>
    <mergeCell ref="AB10:AB11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2026-05-13T06:11:24Z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