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новый 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" i="9" l="1"/>
  <c r="M13" i="9" s="1"/>
  <c r="N13" i="9" s="1"/>
  <c r="O13" i="9" s="1"/>
  <c r="J13" i="9"/>
  <c r="K13" i="9" s="1"/>
  <c r="I13" i="9"/>
  <c r="L12" i="9"/>
  <c r="M12" i="9" s="1"/>
  <c r="N12" i="9" s="1"/>
  <c r="O12" i="9" s="1"/>
  <c r="J12" i="9"/>
  <c r="I12" i="9"/>
  <c r="L11" i="9"/>
  <c r="M11" i="9" s="1"/>
  <c r="N11" i="9" s="1"/>
  <c r="O11" i="9" s="1"/>
  <c r="J11" i="9"/>
  <c r="I11" i="9"/>
  <c r="K12" i="9" l="1"/>
  <c r="O14" i="9"/>
  <c r="I15" i="9" s="1"/>
  <c r="K11" i="9"/>
</calcChain>
</file>

<file path=xl/sharedStrings.xml><?xml version="1.0" encoding="utf-8"?>
<sst xmlns="http://schemas.openxmlformats.org/spreadsheetml/2006/main" count="41" uniqueCount="39">
  <si>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</si>
  <si>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</si>
  <si>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</si>
  <si>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</si>
  <si>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</si>
  <si>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</si>
  <si>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</si>
  <si>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</si>
  <si>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</si>
  <si>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</si>
  <si>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</si>
  <si>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до сотых долей после запятой (руб.)</t>
  </si>
  <si>
    <t>Итого:</t>
  </si>
  <si>
    <t>рублей</t>
  </si>
  <si>
    <t>Основные характеристики объекта закупки</t>
  </si>
  <si>
    <t>Метод сопоставимых рыночных цен (анализ рынка)</t>
  </si>
  <si>
    <t>Наименование объекта закупки</t>
  </si>
  <si>
    <t>Используемый метод определения НМЦД с обоснованием:</t>
  </si>
  <si>
    <t>Расчет НМЦД</t>
  </si>
  <si>
    <t>В результате проведенного расчета Н(М)ЦД составила:</t>
  </si>
  <si>
    <t>Цена включает в себя расходы поставщика, связанные с исполнением обязательств по  договору, в том числе расходы по оплате необходимых налогов, пошлин и сборов, а также расходы на упаковку, маркировку, доставку, разгрузку товара.</t>
  </si>
  <si>
    <t>Н(М)ЦД, определяемая методом сопоставимых рыночных цен (анализа рынка)*</t>
  </si>
  <si>
    <t xml:space="preserve">Приложение № 3 к извещению о проведении </t>
  </si>
  <si>
    <t>запроса котировок в электронной форме</t>
  </si>
  <si>
    <t>Н(М)ЦД с учетом округления цены за единицу (руб.)</t>
  </si>
  <si>
    <r>
      <t>Расчет Н(М)ЦД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</si>
  <si>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Специалист по закупкам _______________________ Р.Ф. Якупова</t>
  </si>
  <si>
    <t>Ф.И.О. исполнителя: Якупова Р.Ф.  № тел. 8(34784)34506</t>
  </si>
  <si>
    <t>Бензин -АИ-92</t>
  </si>
  <si>
    <t>л</t>
  </si>
  <si>
    <t>Дизельное топливо (летнее)</t>
  </si>
  <si>
    <t>Дизельное топливо (зимнее)</t>
  </si>
  <si>
    <t>Обоснование начальной (максимальной) цены договора
Поставка горюче-смазочных материалов через АЗС с использованием топливных карт</t>
  </si>
  <si>
    <t>Бензин автомобильный. Октановое число бензина автомобильного по исследовательскому методу: ≥ 92 и &lt; 95.  Экологический класс: не ниже К5. Топливо дизельное зимнее экологического класса не ниже К5. Сорт/класс топлива: не ниже 2. Тип дизельного топлива: зимнее Экологический класс: не ниже К5.Топливо дизельное летнее экологического класса не ниже К5. Сорт/класс топлива: не ниже С. Тип дизельного топлива: летнее. Экологический класс: не ниже К5.</t>
  </si>
  <si>
    <t>Ценовое предложение №2 вх № 66 от 06.05.2026</t>
  </si>
  <si>
    <t>Дата подготовки обоснования НМЦД 08.05.2026</t>
  </si>
  <si>
    <t>Ценовое предложение №3 вх № 71 от 07.05.2026</t>
  </si>
  <si>
    <t>Ценовое предложение №1 вх № 67 от 06.05.2026</t>
  </si>
  <si>
    <t>* При определении Н(М)ЦД Заказчик руководствуется Положением о закупке товаров, работ, услуг для обеспечения нужд учреждения. Положение не учитывает, что применение формул определения Н(М)ЦД  может привести к формированию цены договора и цены за единицу товара (работы, услуги) с дробными значениями (количество знаков после запятой превышает две цифры). Поэтому в случае необходимости Заказчиком применяется округление таких показателей согласно принятым математическим правилам.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</si>
</sst>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11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13" fillId="3" borderId="1" xfId="0" applyFont="1" applyFill="1" applyBorder="1" applyAlignment="1">
      <alignment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distributed" vertical="top" wrapText="1" justifyLastLine="1"/>
    </xf>
    <xf numFmtId="0" fontId="10" fillId="2" borderId="1" xfId="0" applyFont="1" applyFill="1" applyBorder="1" applyAlignment="1">
      <alignment horizontal="distributed" vertical="top" wrapText="1" justifyLastLine="1"/>
    </xf>
    <xf numFmtId="0" fontId="12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1" fontId="10" fillId="3" borderId="1" xfId="0" applyNumberFormat="1" applyFont="1" applyFill="1" applyBorder="1" applyAlignment="1">
      <alignment horizontal="distributed" vertical="top" wrapText="1" justifyLastLine="1"/>
    </xf>
    <xf numFmtId="164" fontId="10" fillId="3" borderId="1" xfId="0" applyNumberFormat="1" applyFont="1" applyFill="1" applyBorder="1" applyAlignment="1">
      <alignment horizontal="distributed" vertical="top" wrapText="1" justifyLastLine="1"/>
    </xf>
    <xf numFmtId="0" fontId="10" fillId="3" borderId="1" xfId="0" applyFont="1" applyFill="1" applyBorder="1" applyAlignment="1">
      <alignment horizontal="distributed" vertical="top" justifyLastLine="1"/>
    </xf>
    <xf numFmtId="10" fontId="10" fillId="3" borderId="1" xfId="0" applyNumberFormat="1" applyFont="1" applyFill="1" applyBorder="1" applyAlignment="1">
      <alignment horizontal="distributed" vertical="top" justifyLastLine="1"/>
    </xf>
    <xf numFmtId="2" fontId="10" fillId="3" borderId="1" xfId="0" applyNumberFormat="1" applyFont="1" applyFill="1" applyBorder="1" applyAlignment="1">
      <alignment horizontal="distributed" vertical="top" wrapText="1" justifyLastLine="1"/>
    </xf>
    <xf numFmtId="165" fontId="10" fillId="3" borderId="1" xfId="0" applyNumberFormat="1" applyFont="1" applyFill="1" applyBorder="1" applyAlignment="1">
      <alignment horizontal="distributed" vertical="top" wrapText="1" justifyLastLine="1"/>
    </xf>
    <xf numFmtId="4" fontId="10" fillId="3" borderId="1" xfId="0" applyNumberFormat="1" applyFont="1" applyFill="1" applyBorder="1" applyAlignment="1">
      <alignment horizontal="center" vertical="top" wrapText="1" justifyLastLine="1"/>
    </xf>
    <xf numFmtId="4" fontId="10" fillId="3" borderId="13" xfId="0" applyNumberFormat="1" applyFont="1" applyFill="1" applyBorder="1" applyAlignment="1">
      <alignment horizontal="center" vertical="top" wrapText="1" justifyLastLine="1"/>
    </xf>
    <xf numFmtId="0" fontId="10" fillId="3" borderId="10" xfId="0" applyFont="1" applyFill="1" applyBorder="1" applyAlignment="1">
      <alignment horizontal="distributed" vertical="top" wrapText="1" justifyLastLine="1"/>
    </xf>
    <xf numFmtId="0" fontId="5" fillId="5" borderId="5" xfId="0" applyFont="1" applyFill="1" applyBorder="1" applyAlignment="1">
      <alignment horizontal="center" vertical="center" textRotation="90" wrapText="1"/>
    </xf>
    <xf numFmtId="0" fontId="5" fillId="4" borderId="5" xfId="0" applyFont="1" applyFill="1" applyBorder="1" applyAlignment="1">
      <alignment horizontal="center" vertical="top" wrapText="1"/>
    </xf>
    <xf numFmtId="4" fontId="4" fillId="0" borderId="0" xfId="0" applyNumberFormat="1" applyFont="1" applyAlignment="1">
      <alignment vertical="center"/>
    </xf>
    <xf numFmtId="0" fontId="10" fillId="2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textRotation="90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textRotation="90" wrapText="1"/>
    </xf>
    <xf numFmtId="0" fontId="5" fillId="4" borderId="4" xfId="0" applyFont="1" applyFill="1" applyBorder="1" applyAlignment="1">
      <alignment horizontal="center" vertical="center" textRotation="90" wrapText="1"/>
    </xf>
    <xf numFmtId="0" fontId="5" fillId="4" borderId="6" xfId="0" applyFont="1" applyFill="1" applyBorder="1" applyAlignment="1">
      <alignment horizontal="center" vertical="center" textRotation="90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6" xfId="0" applyFont="1" applyFill="1" applyBorder="1" applyAlignment="1">
      <alignment horizontal="center" vertical="center" wrapText="1"/>
    </xf>
    <xf numFmtId="2" fontId="5" fillId="4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5" fillId="4" borderId="6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</xdr:row>
      <xdr:rowOff>952500</xdr:rowOff>
    </xdr:from>
    <xdr:to>
      <xdr:col>11</xdr:col>
      <xdr:colOff>0</xdr:colOff>
      <xdr:row>9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9097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9</xdr:row>
      <xdr:rowOff>923925</xdr:rowOff>
    </xdr:from>
    <xdr:to>
      <xdr:col>9</xdr:col>
      <xdr:colOff>1019175</xdr:colOff>
      <xdr:row>9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39624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9</xdr:row>
      <xdr:rowOff>1600200</xdr:rowOff>
    </xdr:from>
    <xdr:to>
      <xdr:col>11</xdr:col>
      <xdr:colOff>1504950</xdr:colOff>
      <xdr:row>9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463867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topLeftCell="A2" zoomScale="89" zoomScaleNormal="89" workbookViewId="0">
      <selection activeCell="R11" sqref="R11"/>
    </sheetView>
  </sheetViews>
  <sheetFormatPr defaultRowHeight="12.75" x14ac:dyDescent="0.2"/>
  <cols>
    <col min="1" max="1" width="4.7109375" style="1" customWidth="1"/>
    <col min="2" max="2" width="27" style="1" customWidth="1"/>
    <col min="3" max="3" width="5.85546875" style="1" customWidth="1"/>
    <col min="4" max="4" width="6.85546875" style="1" customWidth="1"/>
    <col min="5" max="5" width="9.7109375" style="1" customWidth="1"/>
    <col min="6" max="7" width="9.85546875" style="1" customWidth="1"/>
    <col min="8" max="8" width="7.28515625" style="1" customWidth="1"/>
    <col min="9" max="9" width="13.14062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3.85546875" style="1" customWidth="1"/>
    <col min="14" max="14" width="11" style="1" customWidth="1"/>
    <col min="15" max="15" width="11.28515625" style="1" customWidth="1"/>
    <col min="16" max="256" width="9.140625" style="1"/>
    <col min="257" max="257" width="4.7109375" style="1" customWidth="1"/>
    <col min="258" max="258" width="30.140625" style="1" customWidth="1"/>
    <col min="259" max="259" width="5.85546875" style="1" customWidth="1"/>
    <col min="260" max="260" width="6.85546875" style="1" customWidth="1"/>
    <col min="261" max="261" width="9.7109375" style="1" customWidth="1"/>
    <col min="262" max="263" width="9.855468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855468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85546875" style="1" customWidth="1"/>
    <col min="516" max="516" width="6.85546875" style="1" customWidth="1"/>
    <col min="517" max="517" width="9.7109375" style="1" customWidth="1"/>
    <col min="518" max="519" width="9.855468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855468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85546875" style="1" customWidth="1"/>
    <col min="772" max="772" width="6.85546875" style="1" customWidth="1"/>
    <col min="773" max="773" width="9.7109375" style="1" customWidth="1"/>
    <col min="774" max="775" width="9.855468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85546875" style="1" customWidth="1"/>
    <col min="782" max="782" width="11" style="1" customWidth="1"/>
    <col min="783" max="783" width="11.28515625" style="1" customWidth="1"/>
    <col min="784" max="1024" width="9.140625" style="1"/>
    <col min="1025" max="1025" width="4.7109375" style="1" customWidth="1"/>
    <col min="1026" max="1026" width="30.140625" style="1" customWidth="1"/>
    <col min="1027" max="1027" width="5.85546875" style="1" customWidth="1"/>
    <col min="1028" max="1028" width="6.85546875" style="1" customWidth="1"/>
    <col min="1029" max="1029" width="9.7109375" style="1" customWidth="1"/>
    <col min="1030" max="1031" width="9.85546875" style="1" customWidth="1"/>
    <col min="1032" max="1032" width="6" style="1" customWidth="1"/>
    <col min="1033" max="1033" width="13.1406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3.85546875" style="1" customWidth="1"/>
    <col min="1038" max="1038" width="11" style="1" customWidth="1"/>
    <col min="1039" max="1039" width="11.28515625" style="1" customWidth="1"/>
    <col min="1040" max="1280" width="9.140625" style="1"/>
    <col min="1281" max="1281" width="4.7109375" style="1" customWidth="1"/>
    <col min="1282" max="1282" width="30.140625" style="1" customWidth="1"/>
    <col min="1283" max="1283" width="5.85546875" style="1" customWidth="1"/>
    <col min="1284" max="1284" width="6.85546875" style="1" customWidth="1"/>
    <col min="1285" max="1285" width="9.7109375" style="1" customWidth="1"/>
    <col min="1286" max="1287" width="9.85546875" style="1" customWidth="1"/>
    <col min="1288" max="1288" width="6" style="1" customWidth="1"/>
    <col min="1289" max="1289" width="13.1406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3.85546875" style="1" customWidth="1"/>
    <col min="1294" max="1294" width="11" style="1" customWidth="1"/>
    <col min="1295" max="1295" width="11.28515625" style="1" customWidth="1"/>
    <col min="1296" max="1536" width="9.140625" style="1"/>
    <col min="1537" max="1537" width="4.7109375" style="1" customWidth="1"/>
    <col min="1538" max="1538" width="30.140625" style="1" customWidth="1"/>
    <col min="1539" max="1539" width="5.85546875" style="1" customWidth="1"/>
    <col min="1540" max="1540" width="6.85546875" style="1" customWidth="1"/>
    <col min="1541" max="1541" width="9.7109375" style="1" customWidth="1"/>
    <col min="1542" max="1543" width="9.85546875" style="1" customWidth="1"/>
    <col min="1544" max="1544" width="6" style="1" customWidth="1"/>
    <col min="1545" max="1545" width="13.1406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3.85546875" style="1" customWidth="1"/>
    <col min="1550" max="1550" width="11" style="1" customWidth="1"/>
    <col min="1551" max="1551" width="11.28515625" style="1" customWidth="1"/>
    <col min="1552" max="1792" width="9.140625" style="1"/>
    <col min="1793" max="1793" width="4.7109375" style="1" customWidth="1"/>
    <col min="1794" max="1794" width="30.140625" style="1" customWidth="1"/>
    <col min="1795" max="1795" width="5.85546875" style="1" customWidth="1"/>
    <col min="1796" max="1796" width="6.85546875" style="1" customWidth="1"/>
    <col min="1797" max="1797" width="9.7109375" style="1" customWidth="1"/>
    <col min="1798" max="1799" width="9.85546875" style="1" customWidth="1"/>
    <col min="1800" max="1800" width="6" style="1" customWidth="1"/>
    <col min="1801" max="1801" width="13.1406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3.85546875" style="1" customWidth="1"/>
    <col min="1806" max="1806" width="11" style="1" customWidth="1"/>
    <col min="1807" max="1807" width="11.28515625" style="1" customWidth="1"/>
    <col min="1808" max="2048" width="9.140625" style="1"/>
    <col min="2049" max="2049" width="4.7109375" style="1" customWidth="1"/>
    <col min="2050" max="2050" width="30.140625" style="1" customWidth="1"/>
    <col min="2051" max="2051" width="5.85546875" style="1" customWidth="1"/>
    <col min="2052" max="2052" width="6.85546875" style="1" customWidth="1"/>
    <col min="2053" max="2053" width="9.7109375" style="1" customWidth="1"/>
    <col min="2054" max="2055" width="9.85546875" style="1" customWidth="1"/>
    <col min="2056" max="2056" width="6" style="1" customWidth="1"/>
    <col min="2057" max="2057" width="13.1406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3.85546875" style="1" customWidth="1"/>
    <col min="2062" max="2062" width="11" style="1" customWidth="1"/>
    <col min="2063" max="2063" width="11.28515625" style="1" customWidth="1"/>
    <col min="2064" max="2304" width="9.140625" style="1"/>
    <col min="2305" max="2305" width="4.7109375" style="1" customWidth="1"/>
    <col min="2306" max="2306" width="30.140625" style="1" customWidth="1"/>
    <col min="2307" max="2307" width="5.85546875" style="1" customWidth="1"/>
    <col min="2308" max="2308" width="6.85546875" style="1" customWidth="1"/>
    <col min="2309" max="2309" width="9.7109375" style="1" customWidth="1"/>
    <col min="2310" max="2311" width="9.85546875" style="1" customWidth="1"/>
    <col min="2312" max="2312" width="6" style="1" customWidth="1"/>
    <col min="2313" max="2313" width="13.1406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3.85546875" style="1" customWidth="1"/>
    <col min="2318" max="2318" width="11" style="1" customWidth="1"/>
    <col min="2319" max="2319" width="11.28515625" style="1" customWidth="1"/>
    <col min="2320" max="2560" width="9.140625" style="1"/>
    <col min="2561" max="2561" width="4.7109375" style="1" customWidth="1"/>
    <col min="2562" max="2562" width="30.140625" style="1" customWidth="1"/>
    <col min="2563" max="2563" width="5.85546875" style="1" customWidth="1"/>
    <col min="2564" max="2564" width="6.85546875" style="1" customWidth="1"/>
    <col min="2565" max="2565" width="9.7109375" style="1" customWidth="1"/>
    <col min="2566" max="2567" width="9.85546875" style="1" customWidth="1"/>
    <col min="2568" max="2568" width="6" style="1" customWidth="1"/>
    <col min="2569" max="2569" width="13.1406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3.85546875" style="1" customWidth="1"/>
    <col min="2574" max="2574" width="11" style="1" customWidth="1"/>
    <col min="2575" max="2575" width="11.28515625" style="1" customWidth="1"/>
    <col min="2576" max="2816" width="9.140625" style="1"/>
    <col min="2817" max="2817" width="4.7109375" style="1" customWidth="1"/>
    <col min="2818" max="2818" width="30.140625" style="1" customWidth="1"/>
    <col min="2819" max="2819" width="5.85546875" style="1" customWidth="1"/>
    <col min="2820" max="2820" width="6.85546875" style="1" customWidth="1"/>
    <col min="2821" max="2821" width="9.7109375" style="1" customWidth="1"/>
    <col min="2822" max="2823" width="9.85546875" style="1" customWidth="1"/>
    <col min="2824" max="2824" width="6" style="1" customWidth="1"/>
    <col min="2825" max="2825" width="13.1406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3.85546875" style="1" customWidth="1"/>
    <col min="2830" max="2830" width="11" style="1" customWidth="1"/>
    <col min="2831" max="2831" width="11.28515625" style="1" customWidth="1"/>
    <col min="2832" max="3072" width="9.140625" style="1"/>
    <col min="3073" max="3073" width="4.7109375" style="1" customWidth="1"/>
    <col min="3074" max="3074" width="30.140625" style="1" customWidth="1"/>
    <col min="3075" max="3075" width="5.85546875" style="1" customWidth="1"/>
    <col min="3076" max="3076" width="6.85546875" style="1" customWidth="1"/>
    <col min="3077" max="3077" width="9.7109375" style="1" customWidth="1"/>
    <col min="3078" max="3079" width="9.85546875" style="1" customWidth="1"/>
    <col min="3080" max="3080" width="6" style="1" customWidth="1"/>
    <col min="3081" max="3081" width="13.1406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3.85546875" style="1" customWidth="1"/>
    <col min="3086" max="3086" width="11" style="1" customWidth="1"/>
    <col min="3087" max="3087" width="11.28515625" style="1" customWidth="1"/>
    <col min="3088" max="3328" width="9.140625" style="1"/>
    <col min="3329" max="3329" width="4.7109375" style="1" customWidth="1"/>
    <col min="3330" max="3330" width="30.140625" style="1" customWidth="1"/>
    <col min="3331" max="3331" width="5.85546875" style="1" customWidth="1"/>
    <col min="3332" max="3332" width="6.85546875" style="1" customWidth="1"/>
    <col min="3333" max="3333" width="9.7109375" style="1" customWidth="1"/>
    <col min="3334" max="3335" width="9.85546875" style="1" customWidth="1"/>
    <col min="3336" max="3336" width="6" style="1" customWidth="1"/>
    <col min="3337" max="3337" width="13.1406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3.85546875" style="1" customWidth="1"/>
    <col min="3342" max="3342" width="11" style="1" customWidth="1"/>
    <col min="3343" max="3343" width="11.28515625" style="1" customWidth="1"/>
    <col min="3344" max="3584" width="9.140625" style="1"/>
    <col min="3585" max="3585" width="4.7109375" style="1" customWidth="1"/>
    <col min="3586" max="3586" width="30.140625" style="1" customWidth="1"/>
    <col min="3587" max="3587" width="5.85546875" style="1" customWidth="1"/>
    <col min="3588" max="3588" width="6.85546875" style="1" customWidth="1"/>
    <col min="3589" max="3589" width="9.7109375" style="1" customWidth="1"/>
    <col min="3590" max="3591" width="9.85546875" style="1" customWidth="1"/>
    <col min="3592" max="3592" width="6" style="1" customWidth="1"/>
    <col min="3593" max="3593" width="13.1406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3.85546875" style="1" customWidth="1"/>
    <col min="3598" max="3598" width="11" style="1" customWidth="1"/>
    <col min="3599" max="3599" width="11.28515625" style="1" customWidth="1"/>
    <col min="3600" max="3840" width="9.140625" style="1"/>
    <col min="3841" max="3841" width="4.7109375" style="1" customWidth="1"/>
    <col min="3842" max="3842" width="30.140625" style="1" customWidth="1"/>
    <col min="3843" max="3843" width="5.85546875" style="1" customWidth="1"/>
    <col min="3844" max="3844" width="6.85546875" style="1" customWidth="1"/>
    <col min="3845" max="3845" width="9.7109375" style="1" customWidth="1"/>
    <col min="3846" max="3847" width="9.85546875" style="1" customWidth="1"/>
    <col min="3848" max="3848" width="6" style="1" customWidth="1"/>
    <col min="3849" max="3849" width="13.1406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3.85546875" style="1" customWidth="1"/>
    <col min="3854" max="3854" width="11" style="1" customWidth="1"/>
    <col min="3855" max="3855" width="11.28515625" style="1" customWidth="1"/>
    <col min="3856" max="4096" width="9.140625" style="1"/>
    <col min="4097" max="4097" width="4.7109375" style="1" customWidth="1"/>
    <col min="4098" max="4098" width="30.140625" style="1" customWidth="1"/>
    <col min="4099" max="4099" width="5.85546875" style="1" customWidth="1"/>
    <col min="4100" max="4100" width="6.85546875" style="1" customWidth="1"/>
    <col min="4101" max="4101" width="9.7109375" style="1" customWidth="1"/>
    <col min="4102" max="4103" width="9.85546875" style="1" customWidth="1"/>
    <col min="4104" max="4104" width="6" style="1" customWidth="1"/>
    <col min="4105" max="4105" width="13.1406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3.85546875" style="1" customWidth="1"/>
    <col min="4110" max="4110" width="11" style="1" customWidth="1"/>
    <col min="4111" max="4111" width="11.28515625" style="1" customWidth="1"/>
    <col min="4112" max="4352" width="9.140625" style="1"/>
    <col min="4353" max="4353" width="4.7109375" style="1" customWidth="1"/>
    <col min="4354" max="4354" width="30.140625" style="1" customWidth="1"/>
    <col min="4355" max="4355" width="5.85546875" style="1" customWidth="1"/>
    <col min="4356" max="4356" width="6.85546875" style="1" customWidth="1"/>
    <col min="4357" max="4357" width="9.7109375" style="1" customWidth="1"/>
    <col min="4358" max="4359" width="9.85546875" style="1" customWidth="1"/>
    <col min="4360" max="4360" width="6" style="1" customWidth="1"/>
    <col min="4361" max="4361" width="13.1406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3.85546875" style="1" customWidth="1"/>
    <col min="4366" max="4366" width="11" style="1" customWidth="1"/>
    <col min="4367" max="4367" width="11.28515625" style="1" customWidth="1"/>
    <col min="4368" max="4608" width="9.140625" style="1"/>
    <col min="4609" max="4609" width="4.7109375" style="1" customWidth="1"/>
    <col min="4610" max="4610" width="30.140625" style="1" customWidth="1"/>
    <col min="4611" max="4611" width="5.85546875" style="1" customWidth="1"/>
    <col min="4612" max="4612" width="6.85546875" style="1" customWidth="1"/>
    <col min="4613" max="4613" width="9.7109375" style="1" customWidth="1"/>
    <col min="4614" max="4615" width="9.85546875" style="1" customWidth="1"/>
    <col min="4616" max="4616" width="6" style="1" customWidth="1"/>
    <col min="4617" max="4617" width="13.1406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3.85546875" style="1" customWidth="1"/>
    <col min="4622" max="4622" width="11" style="1" customWidth="1"/>
    <col min="4623" max="4623" width="11.28515625" style="1" customWidth="1"/>
    <col min="4624" max="4864" width="9.140625" style="1"/>
    <col min="4865" max="4865" width="4.7109375" style="1" customWidth="1"/>
    <col min="4866" max="4866" width="30.140625" style="1" customWidth="1"/>
    <col min="4867" max="4867" width="5.85546875" style="1" customWidth="1"/>
    <col min="4868" max="4868" width="6.85546875" style="1" customWidth="1"/>
    <col min="4869" max="4869" width="9.7109375" style="1" customWidth="1"/>
    <col min="4870" max="4871" width="9.85546875" style="1" customWidth="1"/>
    <col min="4872" max="4872" width="6" style="1" customWidth="1"/>
    <col min="4873" max="4873" width="13.1406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3.85546875" style="1" customWidth="1"/>
    <col min="4878" max="4878" width="11" style="1" customWidth="1"/>
    <col min="4879" max="4879" width="11.28515625" style="1" customWidth="1"/>
    <col min="4880" max="5120" width="9.140625" style="1"/>
    <col min="5121" max="5121" width="4.7109375" style="1" customWidth="1"/>
    <col min="5122" max="5122" width="30.140625" style="1" customWidth="1"/>
    <col min="5123" max="5123" width="5.85546875" style="1" customWidth="1"/>
    <col min="5124" max="5124" width="6.85546875" style="1" customWidth="1"/>
    <col min="5125" max="5125" width="9.7109375" style="1" customWidth="1"/>
    <col min="5126" max="5127" width="9.85546875" style="1" customWidth="1"/>
    <col min="5128" max="5128" width="6" style="1" customWidth="1"/>
    <col min="5129" max="5129" width="13.1406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3.85546875" style="1" customWidth="1"/>
    <col min="5134" max="5134" width="11" style="1" customWidth="1"/>
    <col min="5135" max="5135" width="11.28515625" style="1" customWidth="1"/>
    <col min="5136" max="5376" width="9.140625" style="1"/>
    <col min="5377" max="5377" width="4.7109375" style="1" customWidth="1"/>
    <col min="5378" max="5378" width="30.140625" style="1" customWidth="1"/>
    <col min="5379" max="5379" width="5.85546875" style="1" customWidth="1"/>
    <col min="5380" max="5380" width="6.85546875" style="1" customWidth="1"/>
    <col min="5381" max="5381" width="9.7109375" style="1" customWidth="1"/>
    <col min="5382" max="5383" width="9.85546875" style="1" customWidth="1"/>
    <col min="5384" max="5384" width="6" style="1" customWidth="1"/>
    <col min="5385" max="5385" width="13.1406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3.85546875" style="1" customWidth="1"/>
    <col min="5390" max="5390" width="11" style="1" customWidth="1"/>
    <col min="5391" max="5391" width="11.28515625" style="1" customWidth="1"/>
    <col min="5392" max="5632" width="9.140625" style="1"/>
    <col min="5633" max="5633" width="4.7109375" style="1" customWidth="1"/>
    <col min="5634" max="5634" width="30.140625" style="1" customWidth="1"/>
    <col min="5635" max="5635" width="5.85546875" style="1" customWidth="1"/>
    <col min="5636" max="5636" width="6.85546875" style="1" customWidth="1"/>
    <col min="5637" max="5637" width="9.7109375" style="1" customWidth="1"/>
    <col min="5638" max="5639" width="9.85546875" style="1" customWidth="1"/>
    <col min="5640" max="5640" width="6" style="1" customWidth="1"/>
    <col min="5641" max="5641" width="13.1406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3.85546875" style="1" customWidth="1"/>
    <col min="5646" max="5646" width="11" style="1" customWidth="1"/>
    <col min="5647" max="5647" width="11.28515625" style="1" customWidth="1"/>
    <col min="5648" max="5888" width="9.140625" style="1"/>
    <col min="5889" max="5889" width="4.7109375" style="1" customWidth="1"/>
    <col min="5890" max="5890" width="30.140625" style="1" customWidth="1"/>
    <col min="5891" max="5891" width="5.85546875" style="1" customWidth="1"/>
    <col min="5892" max="5892" width="6.85546875" style="1" customWidth="1"/>
    <col min="5893" max="5893" width="9.7109375" style="1" customWidth="1"/>
    <col min="5894" max="5895" width="9.85546875" style="1" customWidth="1"/>
    <col min="5896" max="5896" width="6" style="1" customWidth="1"/>
    <col min="5897" max="5897" width="13.1406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3.85546875" style="1" customWidth="1"/>
    <col min="5902" max="5902" width="11" style="1" customWidth="1"/>
    <col min="5903" max="5903" width="11.28515625" style="1" customWidth="1"/>
    <col min="5904" max="6144" width="9.140625" style="1"/>
    <col min="6145" max="6145" width="4.7109375" style="1" customWidth="1"/>
    <col min="6146" max="6146" width="30.140625" style="1" customWidth="1"/>
    <col min="6147" max="6147" width="5.85546875" style="1" customWidth="1"/>
    <col min="6148" max="6148" width="6.85546875" style="1" customWidth="1"/>
    <col min="6149" max="6149" width="9.7109375" style="1" customWidth="1"/>
    <col min="6150" max="6151" width="9.85546875" style="1" customWidth="1"/>
    <col min="6152" max="6152" width="6" style="1" customWidth="1"/>
    <col min="6153" max="6153" width="13.1406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3.85546875" style="1" customWidth="1"/>
    <col min="6158" max="6158" width="11" style="1" customWidth="1"/>
    <col min="6159" max="6159" width="11.28515625" style="1" customWidth="1"/>
    <col min="6160" max="6400" width="9.140625" style="1"/>
    <col min="6401" max="6401" width="4.7109375" style="1" customWidth="1"/>
    <col min="6402" max="6402" width="30.140625" style="1" customWidth="1"/>
    <col min="6403" max="6403" width="5.85546875" style="1" customWidth="1"/>
    <col min="6404" max="6404" width="6.85546875" style="1" customWidth="1"/>
    <col min="6405" max="6405" width="9.7109375" style="1" customWidth="1"/>
    <col min="6406" max="6407" width="9.85546875" style="1" customWidth="1"/>
    <col min="6408" max="6408" width="6" style="1" customWidth="1"/>
    <col min="6409" max="6409" width="13.1406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3.85546875" style="1" customWidth="1"/>
    <col min="6414" max="6414" width="11" style="1" customWidth="1"/>
    <col min="6415" max="6415" width="11.28515625" style="1" customWidth="1"/>
    <col min="6416" max="6656" width="9.140625" style="1"/>
    <col min="6657" max="6657" width="4.7109375" style="1" customWidth="1"/>
    <col min="6658" max="6658" width="30.140625" style="1" customWidth="1"/>
    <col min="6659" max="6659" width="5.85546875" style="1" customWidth="1"/>
    <col min="6660" max="6660" width="6.85546875" style="1" customWidth="1"/>
    <col min="6661" max="6661" width="9.7109375" style="1" customWidth="1"/>
    <col min="6662" max="6663" width="9.85546875" style="1" customWidth="1"/>
    <col min="6664" max="6664" width="6" style="1" customWidth="1"/>
    <col min="6665" max="6665" width="13.1406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3.85546875" style="1" customWidth="1"/>
    <col min="6670" max="6670" width="11" style="1" customWidth="1"/>
    <col min="6671" max="6671" width="11.28515625" style="1" customWidth="1"/>
    <col min="6672" max="6912" width="9.140625" style="1"/>
    <col min="6913" max="6913" width="4.7109375" style="1" customWidth="1"/>
    <col min="6914" max="6914" width="30.140625" style="1" customWidth="1"/>
    <col min="6915" max="6915" width="5.85546875" style="1" customWidth="1"/>
    <col min="6916" max="6916" width="6.85546875" style="1" customWidth="1"/>
    <col min="6917" max="6917" width="9.7109375" style="1" customWidth="1"/>
    <col min="6918" max="6919" width="9.85546875" style="1" customWidth="1"/>
    <col min="6920" max="6920" width="6" style="1" customWidth="1"/>
    <col min="6921" max="6921" width="13.1406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3.85546875" style="1" customWidth="1"/>
    <col min="6926" max="6926" width="11" style="1" customWidth="1"/>
    <col min="6927" max="6927" width="11.28515625" style="1" customWidth="1"/>
    <col min="6928" max="7168" width="9.140625" style="1"/>
    <col min="7169" max="7169" width="4.7109375" style="1" customWidth="1"/>
    <col min="7170" max="7170" width="30.140625" style="1" customWidth="1"/>
    <col min="7171" max="7171" width="5.85546875" style="1" customWidth="1"/>
    <col min="7172" max="7172" width="6.85546875" style="1" customWidth="1"/>
    <col min="7173" max="7173" width="9.7109375" style="1" customWidth="1"/>
    <col min="7174" max="7175" width="9.85546875" style="1" customWidth="1"/>
    <col min="7176" max="7176" width="6" style="1" customWidth="1"/>
    <col min="7177" max="7177" width="13.1406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3.85546875" style="1" customWidth="1"/>
    <col min="7182" max="7182" width="11" style="1" customWidth="1"/>
    <col min="7183" max="7183" width="11.28515625" style="1" customWidth="1"/>
    <col min="7184" max="7424" width="9.140625" style="1"/>
    <col min="7425" max="7425" width="4.7109375" style="1" customWidth="1"/>
    <col min="7426" max="7426" width="30.140625" style="1" customWidth="1"/>
    <col min="7427" max="7427" width="5.85546875" style="1" customWidth="1"/>
    <col min="7428" max="7428" width="6.85546875" style="1" customWidth="1"/>
    <col min="7429" max="7429" width="9.7109375" style="1" customWidth="1"/>
    <col min="7430" max="7431" width="9.85546875" style="1" customWidth="1"/>
    <col min="7432" max="7432" width="6" style="1" customWidth="1"/>
    <col min="7433" max="7433" width="13.1406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3.85546875" style="1" customWidth="1"/>
    <col min="7438" max="7438" width="11" style="1" customWidth="1"/>
    <col min="7439" max="7439" width="11.28515625" style="1" customWidth="1"/>
    <col min="7440" max="7680" width="9.140625" style="1"/>
    <col min="7681" max="7681" width="4.7109375" style="1" customWidth="1"/>
    <col min="7682" max="7682" width="30.140625" style="1" customWidth="1"/>
    <col min="7683" max="7683" width="5.85546875" style="1" customWidth="1"/>
    <col min="7684" max="7684" width="6.85546875" style="1" customWidth="1"/>
    <col min="7685" max="7685" width="9.7109375" style="1" customWidth="1"/>
    <col min="7686" max="7687" width="9.85546875" style="1" customWidth="1"/>
    <col min="7688" max="7688" width="6" style="1" customWidth="1"/>
    <col min="7689" max="7689" width="13.1406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3.85546875" style="1" customWidth="1"/>
    <col min="7694" max="7694" width="11" style="1" customWidth="1"/>
    <col min="7695" max="7695" width="11.28515625" style="1" customWidth="1"/>
    <col min="7696" max="7936" width="9.140625" style="1"/>
    <col min="7937" max="7937" width="4.7109375" style="1" customWidth="1"/>
    <col min="7938" max="7938" width="30.140625" style="1" customWidth="1"/>
    <col min="7939" max="7939" width="5.85546875" style="1" customWidth="1"/>
    <col min="7940" max="7940" width="6.85546875" style="1" customWidth="1"/>
    <col min="7941" max="7941" width="9.7109375" style="1" customWidth="1"/>
    <col min="7942" max="7943" width="9.85546875" style="1" customWidth="1"/>
    <col min="7944" max="7944" width="6" style="1" customWidth="1"/>
    <col min="7945" max="7945" width="13.1406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3.85546875" style="1" customWidth="1"/>
    <col min="7950" max="7950" width="11" style="1" customWidth="1"/>
    <col min="7951" max="7951" width="11.28515625" style="1" customWidth="1"/>
    <col min="7952" max="8192" width="9.140625" style="1"/>
    <col min="8193" max="8193" width="4.7109375" style="1" customWidth="1"/>
    <col min="8194" max="8194" width="30.140625" style="1" customWidth="1"/>
    <col min="8195" max="8195" width="5.85546875" style="1" customWidth="1"/>
    <col min="8196" max="8196" width="6.85546875" style="1" customWidth="1"/>
    <col min="8197" max="8197" width="9.7109375" style="1" customWidth="1"/>
    <col min="8198" max="8199" width="9.85546875" style="1" customWidth="1"/>
    <col min="8200" max="8200" width="6" style="1" customWidth="1"/>
    <col min="8201" max="8201" width="13.1406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3.85546875" style="1" customWidth="1"/>
    <col min="8206" max="8206" width="11" style="1" customWidth="1"/>
    <col min="8207" max="8207" width="11.28515625" style="1" customWidth="1"/>
    <col min="8208" max="8448" width="9.140625" style="1"/>
    <col min="8449" max="8449" width="4.7109375" style="1" customWidth="1"/>
    <col min="8450" max="8450" width="30.140625" style="1" customWidth="1"/>
    <col min="8451" max="8451" width="5.85546875" style="1" customWidth="1"/>
    <col min="8452" max="8452" width="6.85546875" style="1" customWidth="1"/>
    <col min="8453" max="8453" width="9.7109375" style="1" customWidth="1"/>
    <col min="8454" max="8455" width="9.85546875" style="1" customWidth="1"/>
    <col min="8456" max="8456" width="6" style="1" customWidth="1"/>
    <col min="8457" max="8457" width="13.1406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3.85546875" style="1" customWidth="1"/>
    <col min="8462" max="8462" width="11" style="1" customWidth="1"/>
    <col min="8463" max="8463" width="11.28515625" style="1" customWidth="1"/>
    <col min="8464" max="8704" width="9.140625" style="1"/>
    <col min="8705" max="8705" width="4.7109375" style="1" customWidth="1"/>
    <col min="8706" max="8706" width="30.140625" style="1" customWidth="1"/>
    <col min="8707" max="8707" width="5.85546875" style="1" customWidth="1"/>
    <col min="8708" max="8708" width="6.85546875" style="1" customWidth="1"/>
    <col min="8709" max="8709" width="9.7109375" style="1" customWidth="1"/>
    <col min="8710" max="8711" width="9.85546875" style="1" customWidth="1"/>
    <col min="8712" max="8712" width="6" style="1" customWidth="1"/>
    <col min="8713" max="8713" width="13.1406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3.85546875" style="1" customWidth="1"/>
    <col min="8718" max="8718" width="11" style="1" customWidth="1"/>
    <col min="8719" max="8719" width="11.28515625" style="1" customWidth="1"/>
    <col min="8720" max="8960" width="9.140625" style="1"/>
    <col min="8961" max="8961" width="4.7109375" style="1" customWidth="1"/>
    <col min="8962" max="8962" width="30.140625" style="1" customWidth="1"/>
    <col min="8963" max="8963" width="5.85546875" style="1" customWidth="1"/>
    <col min="8964" max="8964" width="6.85546875" style="1" customWidth="1"/>
    <col min="8965" max="8965" width="9.7109375" style="1" customWidth="1"/>
    <col min="8966" max="8967" width="9.85546875" style="1" customWidth="1"/>
    <col min="8968" max="8968" width="6" style="1" customWidth="1"/>
    <col min="8969" max="8969" width="13.1406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3.85546875" style="1" customWidth="1"/>
    <col min="8974" max="8974" width="11" style="1" customWidth="1"/>
    <col min="8975" max="8975" width="11.28515625" style="1" customWidth="1"/>
    <col min="8976" max="9216" width="9.140625" style="1"/>
    <col min="9217" max="9217" width="4.7109375" style="1" customWidth="1"/>
    <col min="9218" max="9218" width="30.140625" style="1" customWidth="1"/>
    <col min="9219" max="9219" width="5.85546875" style="1" customWidth="1"/>
    <col min="9220" max="9220" width="6.85546875" style="1" customWidth="1"/>
    <col min="9221" max="9221" width="9.7109375" style="1" customWidth="1"/>
    <col min="9222" max="9223" width="9.85546875" style="1" customWidth="1"/>
    <col min="9224" max="9224" width="6" style="1" customWidth="1"/>
    <col min="9225" max="9225" width="13.1406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3.85546875" style="1" customWidth="1"/>
    <col min="9230" max="9230" width="11" style="1" customWidth="1"/>
    <col min="9231" max="9231" width="11.28515625" style="1" customWidth="1"/>
    <col min="9232" max="9472" width="9.140625" style="1"/>
    <col min="9473" max="9473" width="4.7109375" style="1" customWidth="1"/>
    <col min="9474" max="9474" width="30.140625" style="1" customWidth="1"/>
    <col min="9475" max="9475" width="5.85546875" style="1" customWidth="1"/>
    <col min="9476" max="9476" width="6.85546875" style="1" customWidth="1"/>
    <col min="9477" max="9477" width="9.7109375" style="1" customWidth="1"/>
    <col min="9478" max="9479" width="9.85546875" style="1" customWidth="1"/>
    <col min="9480" max="9480" width="6" style="1" customWidth="1"/>
    <col min="9481" max="9481" width="13.1406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3.85546875" style="1" customWidth="1"/>
    <col min="9486" max="9486" width="11" style="1" customWidth="1"/>
    <col min="9487" max="9487" width="11.28515625" style="1" customWidth="1"/>
    <col min="9488" max="9728" width="9.140625" style="1"/>
    <col min="9729" max="9729" width="4.7109375" style="1" customWidth="1"/>
    <col min="9730" max="9730" width="30.140625" style="1" customWidth="1"/>
    <col min="9731" max="9731" width="5.85546875" style="1" customWidth="1"/>
    <col min="9732" max="9732" width="6.85546875" style="1" customWidth="1"/>
    <col min="9733" max="9733" width="9.7109375" style="1" customWidth="1"/>
    <col min="9734" max="9735" width="9.85546875" style="1" customWidth="1"/>
    <col min="9736" max="9736" width="6" style="1" customWidth="1"/>
    <col min="9737" max="9737" width="13.1406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3.85546875" style="1" customWidth="1"/>
    <col min="9742" max="9742" width="11" style="1" customWidth="1"/>
    <col min="9743" max="9743" width="11.28515625" style="1" customWidth="1"/>
    <col min="9744" max="9984" width="9.140625" style="1"/>
    <col min="9985" max="9985" width="4.7109375" style="1" customWidth="1"/>
    <col min="9986" max="9986" width="30.140625" style="1" customWidth="1"/>
    <col min="9987" max="9987" width="5.85546875" style="1" customWidth="1"/>
    <col min="9988" max="9988" width="6.85546875" style="1" customWidth="1"/>
    <col min="9989" max="9989" width="9.7109375" style="1" customWidth="1"/>
    <col min="9990" max="9991" width="9.85546875" style="1" customWidth="1"/>
    <col min="9992" max="9992" width="6" style="1" customWidth="1"/>
    <col min="9993" max="9993" width="13.1406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3.85546875" style="1" customWidth="1"/>
    <col min="9998" max="9998" width="11" style="1" customWidth="1"/>
    <col min="9999" max="9999" width="11.28515625" style="1" customWidth="1"/>
    <col min="10000" max="10240" width="9.140625" style="1"/>
    <col min="10241" max="10241" width="4.7109375" style="1" customWidth="1"/>
    <col min="10242" max="10242" width="30.140625" style="1" customWidth="1"/>
    <col min="10243" max="10243" width="5.85546875" style="1" customWidth="1"/>
    <col min="10244" max="10244" width="6.85546875" style="1" customWidth="1"/>
    <col min="10245" max="10245" width="9.7109375" style="1" customWidth="1"/>
    <col min="10246" max="10247" width="9.85546875" style="1" customWidth="1"/>
    <col min="10248" max="10248" width="6" style="1" customWidth="1"/>
    <col min="10249" max="10249" width="13.1406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3.85546875" style="1" customWidth="1"/>
    <col min="10254" max="10254" width="11" style="1" customWidth="1"/>
    <col min="10255" max="10255" width="11.28515625" style="1" customWidth="1"/>
    <col min="10256" max="10496" width="9.140625" style="1"/>
    <col min="10497" max="10497" width="4.7109375" style="1" customWidth="1"/>
    <col min="10498" max="10498" width="30.140625" style="1" customWidth="1"/>
    <col min="10499" max="10499" width="5.85546875" style="1" customWidth="1"/>
    <col min="10500" max="10500" width="6.85546875" style="1" customWidth="1"/>
    <col min="10501" max="10501" width="9.7109375" style="1" customWidth="1"/>
    <col min="10502" max="10503" width="9.85546875" style="1" customWidth="1"/>
    <col min="10504" max="10504" width="6" style="1" customWidth="1"/>
    <col min="10505" max="10505" width="13.1406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3.85546875" style="1" customWidth="1"/>
    <col min="10510" max="10510" width="11" style="1" customWidth="1"/>
    <col min="10511" max="10511" width="11.28515625" style="1" customWidth="1"/>
    <col min="10512" max="10752" width="9.140625" style="1"/>
    <col min="10753" max="10753" width="4.7109375" style="1" customWidth="1"/>
    <col min="10754" max="10754" width="30.140625" style="1" customWidth="1"/>
    <col min="10755" max="10755" width="5.85546875" style="1" customWidth="1"/>
    <col min="10756" max="10756" width="6.85546875" style="1" customWidth="1"/>
    <col min="10757" max="10757" width="9.7109375" style="1" customWidth="1"/>
    <col min="10758" max="10759" width="9.85546875" style="1" customWidth="1"/>
    <col min="10760" max="10760" width="6" style="1" customWidth="1"/>
    <col min="10761" max="10761" width="13.1406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3.85546875" style="1" customWidth="1"/>
    <col min="10766" max="10766" width="11" style="1" customWidth="1"/>
    <col min="10767" max="10767" width="11.28515625" style="1" customWidth="1"/>
    <col min="10768" max="11008" width="9.140625" style="1"/>
    <col min="11009" max="11009" width="4.7109375" style="1" customWidth="1"/>
    <col min="11010" max="11010" width="30.140625" style="1" customWidth="1"/>
    <col min="11011" max="11011" width="5.85546875" style="1" customWidth="1"/>
    <col min="11012" max="11012" width="6.85546875" style="1" customWidth="1"/>
    <col min="11013" max="11013" width="9.7109375" style="1" customWidth="1"/>
    <col min="11014" max="11015" width="9.85546875" style="1" customWidth="1"/>
    <col min="11016" max="11016" width="6" style="1" customWidth="1"/>
    <col min="11017" max="11017" width="13.1406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3.85546875" style="1" customWidth="1"/>
    <col min="11022" max="11022" width="11" style="1" customWidth="1"/>
    <col min="11023" max="11023" width="11.28515625" style="1" customWidth="1"/>
    <col min="11024" max="11264" width="9.140625" style="1"/>
    <col min="11265" max="11265" width="4.7109375" style="1" customWidth="1"/>
    <col min="11266" max="11266" width="30.140625" style="1" customWidth="1"/>
    <col min="11267" max="11267" width="5.85546875" style="1" customWidth="1"/>
    <col min="11268" max="11268" width="6.85546875" style="1" customWidth="1"/>
    <col min="11269" max="11269" width="9.7109375" style="1" customWidth="1"/>
    <col min="11270" max="11271" width="9.85546875" style="1" customWidth="1"/>
    <col min="11272" max="11272" width="6" style="1" customWidth="1"/>
    <col min="11273" max="11273" width="13.1406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3.85546875" style="1" customWidth="1"/>
    <col min="11278" max="11278" width="11" style="1" customWidth="1"/>
    <col min="11279" max="11279" width="11.28515625" style="1" customWidth="1"/>
    <col min="11280" max="11520" width="9.140625" style="1"/>
    <col min="11521" max="11521" width="4.7109375" style="1" customWidth="1"/>
    <col min="11522" max="11522" width="30.140625" style="1" customWidth="1"/>
    <col min="11523" max="11523" width="5.85546875" style="1" customWidth="1"/>
    <col min="11524" max="11524" width="6.85546875" style="1" customWidth="1"/>
    <col min="11525" max="11525" width="9.7109375" style="1" customWidth="1"/>
    <col min="11526" max="11527" width="9.85546875" style="1" customWidth="1"/>
    <col min="11528" max="11528" width="6" style="1" customWidth="1"/>
    <col min="11529" max="11529" width="13.1406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3.85546875" style="1" customWidth="1"/>
    <col min="11534" max="11534" width="11" style="1" customWidth="1"/>
    <col min="11535" max="11535" width="11.28515625" style="1" customWidth="1"/>
    <col min="11536" max="11776" width="9.140625" style="1"/>
    <col min="11777" max="11777" width="4.7109375" style="1" customWidth="1"/>
    <col min="11778" max="11778" width="30.140625" style="1" customWidth="1"/>
    <col min="11779" max="11779" width="5.85546875" style="1" customWidth="1"/>
    <col min="11780" max="11780" width="6.85546875" style="1" customWidth="1"/>
    <col min="11781" max="11781" width="9.7109375" style="1" customWidth="1"/>
    <col min="11782" max="11783" width="9.85546875" style="1" customWidth="1"/>
    <col min="11784" max="11784" width="6" style="1" customWidth="1"/>
    <col min="11785" max="11785" width="13.1406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3.85546875" style="1" customWidth="1"/>
    <col min="11790" max="11790" width="11" style="1" customWidth="1"/>
    <col min="11791" max="11791" width="11.28515625" style="1" customWidth="1"/>
    <col min="11792" max="12032" width="9.140625" style="1"/>
    <col min="12033" max="12033" width="4.7109375" style="1" customWidth="1"/>
    <col min="12034" max="12034" width="30.140625" style="1" customWidth="1"/>
    <col min="12035" max="12035" width="5.85546875" style="1" customWidth="1"/>
    <col min="12036" max="12036" width="6.85546875" style="1" customWidth="1"/>
    <col min="12037" max="12037" width="9.7109375" style="1" customWidth="1"/>
    <col min="12038" max="12039" width="9.85546875" style="1" customWidth="1"/>
    <col min="12040" max="12040" width="6" style="1" customWidth="1"/>
    <col min="12041" max="12041" width="13.1406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3.85546875" style="1" customWidth="1"/>
    <col min="12046" max="12046" width="11" style="1" customWidth="1"/>
    <col min="12047" max="12047" width="11.28515625" style="1" customWidth="1"/>
    <col min="12048" max="12288" width="9.140625" style="1"/>
    <col min="12289" max="12289" width="4.7109375" style="1" customWidth="1"/>
    <col min="12290" max="12290" width="30.140625" style="1" customWidth="1"/>
    <col min="12291" max="12291" width="5.85546875" style="1" customWidth="1"/>
    <col min="12292" max="12292" width="6.85546875" style="1" customWidth="1"/>
    <col min="12293" max="12293" width="9.7109375" style="1" customWidth="1"/>
    <col min="12294" max="12295" width="9.85546875" style="1" customWidth="1"/>
    <col min="12296" max="12296" width="6" style="1" customWidth="1"/>
    <col min="12297" max="12297" width="13.1406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3.85546875" style="1" customWidth="1"/>
    <col min="12302" max="12302" width="11" style="1" customWidth="1"/>
    <col min="12303" max="12303" width="11.28515625" style="1" customWidth="1"/>
    <col min="12304" max="12544" width="9.140625" style="1"/>
    <col min="12545" max="12545" width="4.7109375" style="1" customWidth="1"/>
    <col min="12546" max="12546" width="30.140625" style="1" customWidth="1"/>
    <col min="12547" max="12547" width="5.85546875" style="1" customWidth="1"/>
    <col min="12548" max="12548" width="6.85546875" style="1" customWidth="1"/>
    <col min="12549" max="12549" width="9.7109375" style="1" customWidth="1"/>
    <col min="12550" max="12551" width="9.85546875" style="1" customWidth="1"/>
    <col min="12552" max="12552" width="6" style="1" customWidth="1"/>
    <col min="12553" max="12553" width="13.1406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3.85546875" style="1" customWidth="1"/>
    <col min="12558" max="12558" width="11" style="1" customWidth="1"/>
    <col min="12559" max="12559" width="11.28515625" style="1" customWidth="1"/>
    <col min="12560" max="12800" width="9.140625" style="1"/>
    <col min="12801" max="12801" width="4.7109375" style="1" customWidth="1"/>
    <col min="12802" max="12802" width="30.140625" style="1" customWidth="1"/>
    <col min="12803" max="12803" width="5.85546875" style="1" customWidth="1"/>
    <col min="12804" max="12804" width="6.85546875" style="1" customWidth="1"/>
    <col min="12805" max="12805" width="9.7109375" style="1" customWidth="1"/>
    <col min="12806" max="12807" width="9.85546875" style="1" customWidth="1"/>
    <col min="12808" max="12808" width="6" style="1" customWidth="1"/>
    <col min="12809" max="12809" width="13.1406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3.85546875" style="1" customWidth="1"/>
    <col min="12814" max="12814" width="11" style="1" customWidth="1"/>
    <col min="12815" max="12815" width="11.28515625" style="1" customWidth="1"/>
    <col min="12816" max="13056" width="9.140625" style="1"/>
    <col min="13057" max="13057" width="4.7109375" style="1" customWidth="1"/>
    <col min="13058" max="13058" width="30.140625" style="1" customWidth="1"/>
    <col min="13059" max="13059" width="5.85546875" style="1" customWidth="1"/>
    <col min="13060" max="13060" width="6.85546875" style="1" customWidth="1"/>
    <col min="13061" max="13061" width="9.7109375" style="1" customWidth="1"/>
    <col min="13062" max="13063" width="9.85546875" style="1" customWidth="1"/>
    <col min="13064" max="13064" width="6" style="1" customWidth="1"/>
    <col min="13065" max="13065" width="13.1406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3.85546875" style="1" customWidth="1"/>
    <col min="13070" max="13070" width="11" style="1" customWidth="1"/>
    <col min="13071" max="13071" width="11.28515625" style="1" customWidth="1"/>
    <col min="13072" max="13312" width="9.140625" style="1"/>
    <col min="13313" max="13313" width="4.7109375" style="1" customWidth="1"/>
    <col min="13314" max="13314" width="30.140625" style="1" customWidth="1"/>
    <col min="13315" max="13315" width="5.85546875" style="1" customWidth="1"/>
    <col min="13316" max="13316" width="6.85546875" style="1" customWidth="1"/>
    <col min="13317" max="13317" width="9.7109375" style="1" customWidth="1"/>
    <col min="13318" max="13319" width="9.85546875" style="1" customWidth="1"/>
    <col min="13320" max="13320" width="6" style="1" customWidth="1"/>
    <col min="13321" max="13321" width="13.1406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3.85546875" style="1" customWidth="1"/>
    <col min="13326" max="13326" width="11" style="1" customWidth="1"/>
    <col min="13327" max="13327" width="11.28515625" style="1" customWidth="1"/>
    <col min="13328" max="13568" width="9.140625" style="1"/>
    <col min="13569" max="13569" width="4.7109375" style="1" customWidth="1"/>
    <col min="13570" max="13570" width="30.140625" style="1" customWidth="1"/>
    <col min="13571" max="13571" width="5.85546875" style="1" customWidth="1"/>
    <col min="13572" max="13572" width="6.85546875" style="1" customWidth="1"/>
    <col min="13573" max="13573" width="9.7109375" style="1" customWidth="1"/>
    <col min="13574" max="13575" width="9.85546875" style="1" customWidth="1"/>
    <col min="13576" max="13576" width="6" style="1" customWidth="1"/>
    <col min="13577" max="13577" width="13.1406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3.85546875" style="1" customWidth="1"/>
    <col min="13582" max="13582" width="11" style="1" customWidth="1"/>
    <col min="13583" max="13583" width="11.28515625" style="1" customWidth="1"/>
    <col min="13584" max="13824" width="9.140625" style="1"/>
    <col min="13825" max="13825" width="4.7109375" style="1" customWidth="1"/>
    <col min="13826" max="13826" width="30.140625" style="1" customWidth="1"/>
    <col min="13827" max="13827" width="5.85546875" style="1" customWidth="1"/>
    <col min="13828" max="13828" width="6.85546875" style="1" customWidth="1"/>
    <col min="13829" max="13829" width="9.7109375" style="1" customWidth="1"/>
    <col min="13830" max="13831" width="9.85546875" style="1" customWidth="1"/>
    <col min="13832" max="13832" width="6" style="1" customWidth="1"/>
    <col min="13833" max="13833" width="13.1406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3.85546875" style="1" customWidth="1"/>
    <col min="13838" max="13838" width="11" style="1" customWidth="1"/>
    <col min="13839" max="13839" width="11.28515625" style="1" customWidth="1"/>
    <col min="13840" max="14080" width="9.140625" style="1"/>
    <col min="14081" max="14081" width="4.7109375" style="1" customWidth="1"/>
    <col min="14082" max="14082" width="30.140625" style="1" customWidth="1"/>
    <col min="14083" max="14083" width="5.85546875" style="1" customWidth="1"/>
    <col min="14084" max="14084" width="6.85546875" style="1" customWidth="1"/>
    <col min="14085" max="14085" width="9.7109375" style="1" customWidth="1"/>
    <col min="14086" max="14087" width="9.85546875" style="1" customWidth="1"/>
    <col min="14088" max="14088" width="6" style="1" customWidth="1"/>
    <col min="14089" max="14089" width="13.1406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3.85546875" style="1" customWidth="1"/>
    <col min="14094" max="14094" width="11" style="1" customWidth="1"/>
    <col min="14095" max="14095" width="11.28515625" style="1" customWidth="1"/>
    <col min="14096" max="14336" width="9.140625" style="1"/>
    <col min="14337" max="14337" width="4.7109375" style="1" customWidth="1"/>
    <col min="14338" max="14338" width="30.140625" style="1" customWidth="1"/>
    <col min="14339" max="14339" width="5.85546875" style="1" customWidth="1"/>
    <col min="14340" max="14340" width="6.85546875" style="1" customWidth="1"/>
    <col min="14341" max="14341" width="9.7109375" style="1" customWidth="1"/>
    <col min="14342" max="14343" width="9.85546875" style="1" customWidth="1"/>
    <col min="14344" max="14344" width="6" style="1" customWidth="1"/>
    <col min="14345" max="14345" width="13.1406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3.85546875" style="1" customWidth="1"/>
    <col min="14350" max="14350" width="11" style="1" customWidth="1"/>
    <col min="14351" max="14351" width="11.28515625" style="1" customWidth="1"/>
    <col min="14352" max="14592" width="9.140625" style="1"/>
    <col min="14593" max="14593" width="4.7109375" style="1" customWidth="1"/>
    <col min="14594" max="14594" width="30.140625" style="1" customWidth="1"/>
    <col min="14595" max="14595" width="5.85546875" style="1" customWidth="1"/>
    <col min="14596" max="14596" width="6.85546875" style="1" customWidth="1"/>
    <col min="14597" max="14597" width="9.7109375" style="1" customWidth="1"/>
    <col min="14598" max="14599" width="9.85546875" style="1" customWidth="1"/>
    <col min="14600" max="14600" width="6" style="1" customWidth="1"/>
    <col min="14601" max="14601" width="13.1406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3.85546875" style="1" customWidth="1"/>
    <col min="14606" max="14606" width="11" style="1" customWidth="1"/>
    <col min="14607" max="14607" width="11.28515625" style="1" customWidth="1"/>
    <col min="14608" max="14848" width="9.140625" style="1"/>
    <col min="14849" max="14849" width="4.7109375" style="1" customWidth="1"/>
    <col min="14850" max="14850" width="30.140625" style="1" customWidth="1"/>
    <col min="14851" max="14851" width="5.85546875" style="1" customWidth="1"/>
    <col min="14852" max="14852" width="6.85546875" style="1" customWidth="1"/>
    <col min="14853" max="14853" width="9.7109375" style="1" customWidth="1"/>
    <col min="14854" max="14855" width="9.85546875" style="1" customWidth="1"/>
    <col min="14856" max="14856" width="6" style="1" customWidth="1"/>
    <col min="14857" max="14857" width="13.1406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3.85546875" style="1" customWidth="1"/>
    <col min="14862" max="14862" width="11" style="1" customWidth="1"/>
    <col min="14863" max="14863" width="11.28515625" style="1" customWidth="1"/>
    <col min="14864" max="15104" width="9.140625" style="1"/>
    <col min="15105" max="15105" width="4.7109375" style="1" customWidth="1"/>
    <col min="15106" max="15106" width="30.140625" style="1" customWidth="1"/>
    <col min="15107" max="15107" width="5.85546875" style="1" customWidth="1"/>
    <col min="15108" max="15108" width="6.85546875" style="1" customWidth="1"/>
    <col min="15109" max="15109" width="9.7109375" style="1" customWidth="1"/>
    <col min="15110" max="15111" width="9.85546875" style="1" customWidth="1"/>
    <col min="15112" max="15112" width="6" style="1" customWidth="1"/>
    <col min="15113" max="15113" width="13.1406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3.85546875" style="1" customWidth="1"/>
    <col min="15118" max="15118" width="11" style="1" customWidth="1"/>
    <col min="15119" max="15119" width="11.28515625" style="1" customWidth="1"/>
    <col min="15120" max="15360" width="9.140625" style="1"/>
    <col min="15361" max="15361" width="4.7109375" style="1" customWidth="1"/>
    <col min="15362" max="15362" width="30.140625" style="1" customWidth="1"/>
    <col min="15363" max="15363" width="5.85546875" style="1" customWidth="1"/>
    <col min="15364" max="15364" width="6.85546875" style="1" customWidth="1"/>
    <col min="15365" max="15365" width="9.7109375" style="1" customWidth="1"/>
    <col min="15366" max="15367" width="9.85546875" style="1" customWidth="1"/>
    <col min="15368" max="15368" width="6" style="1" customWidth="1"/>
    <col min="15369" max="15369" width="13.1406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3.85546875" style="1" customWidth="1"/>
    <col min="15374" max="15374" width="11" style="1" customWidth="1"/>
    <col min="15375" max="15375" width="11.28515625" style="1" customWidth="1"/>
    <col min="15376" max="15616" width="9.140625" style="1"/>
    <col min="15617" max="15617" width="4.7109375" style="1" customWidth="1"/>
    <col min="15618" max="15618" width="30.140625" style="1" customWidth="1"/>
    <col min="15619" max="15619" width="5.85546875" style="1" customWidth="1"/>
    <col min="15620" max="15620" width="6.85546875" style="1" customWidth="1"/>
    <col min="15621" max="15621" width="9.7109375" style="1" customWidth="1"/>
    <col min="15622" max="15623" width="9.85546875" style="1" customWidth="1"/>
    <col min="15624" max="15624" width="6" style="1" customWidth="1"/>
    <col min="15625" max="15625" width="13.1406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3.85546875" style="1" customWidth="1"/>
    <col min="15630" max="15630" width="11" style="1" customWidth="1"/>
    <col min="15631" max="15631" width="11.28515625" style="1" customWidth="1"/>
    <col min="15632" max="15872" width="9.140625" style="1"/>
    <col min="15873" max="15873" width="4.7109375" style="1" customWidth="1"/>
    <col min="15874" max="15874" width="30.140625" style="1" customWidth="1"/>
    <col min="15875" max="15875" width="5.85546875" style="1" customWidth="1"/>
    <col min="15876" max="15876" width="6.85546875" style="1" customWidth="1"/>
    <col min="15877" max="15877" width="9.7109375" style="1" customWidth="1"/>
    <col min="15878" max="15879" width="9.85546875" style="1" customWidth="1"/>
    <col min="15880" max="15880" width="6" style="1" customWidth="1"/>
    <col min="15881" max="15881" width="13.1406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3.85546875" style="1" customWidth="1"/>
    <col min="15886" max="15886" width="11" style="1" customWidth="1"/>
    <col min="15887" max="15887" width="11.28515625" style="1" customWidth="1"/>
    <col min="15888" max="16128" width="9.140625" style="1"/>
    <col min="16129" max="16129" width="4.7109375" style="1" customWidth="1"/>
    <col min="16130" max="16130" width="30.140625" style="1" customWidth="1"/>
    <col min="16131" max="16131" width="5.85546875" style="1" customWidth="1"/>
    <col min="16132" max="16132" width="6.85546875" style="1" customWidth="1"/>
    <col min="16133" max="16133" width="9.7109375" style="1" customWidth="1"/>
    <col min="16134" max="16135" width="9.85546875" style="1" customWidth="1"/>
    <col min="16136" max="16136" width="6" style="1" customWidth="1"/>
    <col min="16137" max="16137" width="13.1406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3.85546875" style="1" customWidth="1"/>
    <col min="16142" max="16142" width="11" style="1" customWidth="1"/>
    <col min="16143" max="16143" width="11.28515625" style="1" customWidth="1"/>
    <col min="16144" max="16384" width="9.140625" style="1"/>
  </cols>
  <sheetData>
    <row r="1" spans="1:15" ht="15.75" hidden="1" x14ac:dyDescent="0.25">
      <c r="J1" s="2" t="s">
        <v>1</v>
      </c>
    </row>
    <row r="2" spans="1:15" ht="15.75" x14ac:dyDescent="0.25">
      <c r="J2" s="2"/>
      <c r="L2" s="44" t="s">
        <v>22</v>
      </c>
      <c r="M2" s="44"/>
      <c r="N2" s="44"/>
      <c r="O2" s="44"/>
    </row>
    <row r="3" spans="1:15" ht="15.75" x14ac:dyDescent="0.25">
      <c r="J3" s="2"/>
      <c r="L3" s="44" t="s">
        <v>23</v>
      </c>
      <c r="M3" s="44"/>
      <c r="N3" s="44"/>
      <c r="O3" s="44"/>
    </row>
    <row r="4" spans="1:15" ht="32.25" customHeight="1" x14ac:dyDescent="0.2">
      <c r="A4" s="45" t="s">
        <v>32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5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66.75" customHeight="1" x14ac:dyDescent="0.2">
      <c r="A6" s="47" t="s">
        <v>14</v>
      </c>
      <c r="B6" s="48"/>
      <c r="C6" s="49" t="s">
        <v>33</v>
      </c>
      <c r="D6" s="50"/>
      <c r="E6" s="50"/>
      <c r="F6" s="50"/>
      <c r="G6" s="51"/>
      <c r="H6" s="50"/>
      <c r="I6" s="50"/>
      <c r="J6" s="50"/>
      <c r="K6" s="50"/>
      <c r="L6" s="50"/>
      <c r="M6" s="50"/>
      <c r="N6" s="50"/>
      <c r="O6" s="52"/>
    </row>
    <row r="7" spans="1:15" ht="48" customHeight="1" x14ac:dyDescent="0.2">
      <c r="A7" s="47" t="s">
        <v>17</v>
      </c>
      <c r="B7" s="48"/>
      <c r="C7" s="53" t="s">
        <v>15</v>
      </c>
      <c r="D7" s="54"/>
      <c r="E7" s="54"/>
      <c r="F7" s="54"/>
      <c r="G7" s="55"/>
      <c r="H7" s="54"/>
      <c r="I7" s="54"/>
      <c r="J7" s="54"/>
      <c r="K7" s="54"/>
      <c r="L7" s="54"/>
      <c r="M7" s="54"/>
      <c r="N7" s="54"/>
      <c r="O7" s="56"/>
    </row>
    <row r="8" spans="1:15" ht="32.25" customHeight="1" x14ac:dyDescent="0.2">
      <c r="A8" s="47" t="s">
        <v>18</v>
      </c>
      <c r="B8" s="48"/>
      <c r="C8" s="57"/>
      <c r="D8" s="57"/>
      <c r="E8" s="57"/>
      <c r="F8" s="57"/>
      <c r="G8" s="58"/>
      <c r="H8" s="57"/>
      <c r="I8" s="57"/>
      <c r="J8" s="57"/>
      <c r="K8" s="57"/>
      <c r="L8" s="57"/>
      <c r="M8" s="57"/>
      <c r="N8" s="57"/>
      <c r="O8" s="48"/>
    </row>
    <row r="9" spans="1:15" x14ac:dyDescent="0.2">
      <c r="A9" s="59" t="s">
        <v>2</v>
      </c>
      <c r="B9" s="59" t="s">
        <v>16</v>
      </c>
      <c r="C9" s="61" t="s">
        <v>3</v>
      </c>
      <c r="D9" s="63" t="s">
        <v>0</v>
      </c>
      <c r="E9" s="65" t="s">
        <v>4</v>
      </c>
      <c r="F9" s="65"/>
      <c r="G9" s="65"/>
      <c r="H9" s="65"/>
      <c r="I9" s="66" t="s">
        <v>5</v>
      </c>
      <c r="J9" s="66"/>
      <c r="K9" s="66"/>
      <c r="L9" s="70" t="s">
        <v>21</v>
      </c>
      <c r="M9" s="70"/>
      <c r="N9" s="70"/>
      <c r="O9" s="70"/>
    </row>
    <row r="10" spans="1:15" ht="199.5" customHeight="1" x14ac:dyDescent="0.2">
      <c r="A10" s="60"/>
      <c r="B10" s="60"/>
      <c r="C10" s="62"/>
      <c r="D10" s="64"/>
      <c r="E10" s="38" t="s">
        <v>37</v>
      </c>
      <c r="F10" s="38" t="s">
        <v>34</v>
      </c>
      <c r="G10" s="38" t="s">
        <v>36</v>
      </c>
      <c r="H10" s="43" t="s">
        <v>6</v>
      </c>
      <c r="I10" s="42" t="s">
        <v>7</v>
      </c>
      <c r="J10" s="39" t="s">
        <v>8</v>
      </c>
      <c r="K10" s="39" t="s">
        <v>9</v>
      </c>
      <c r="L10" s="39" t="s">
        <v>25</v>
      </c>
      <c r="M10" s="43" t="s">
        <v>10</v>
      </c>
      <c r="N10" s="43" t="s">
        <v>11</v>
      </c>
      <c r="O10" s="43" t="s">
        <v>24</v>
      </c>
    </row>
    <row r="11" spans="1:15" s="3" customFormat="1" ht="12" x14ac:dyDescent="0.2">
      <c r="A11" s="24">
        <v>1</v>
      </c>
      <c r="B11" s="23" t="s">
        <v>28</v>
      </c>
      <c r="C11" s="25" t="s">
        <v>29</v>
      </c>
      <c r="D11" s="26">
        <v>4500</v>
      </c>
      <c r="E11" s="27">
        <v>67.900000000000006</v>
      </c>
      <c r="F11" s="28">
        <v>68.05</v>
      </c>
      <c r="G11" s="27">
        <v>68.08</v>
      </c>
      <c r="H11" s="29">
        <v>3</v>
      </c>
      <c r="I11" s="30">
        <f>AVERAGE(E11:G11)</f>
        <v>68.009999999999991</v>
      </c>
      <c r="J11" s="31">
        <f>STDEV(E11:G11)</f>
        <v>9.6436507609925101E-2</v>
      </c>
      <c r="K11" s="32">
        <f>J11/I11</f>
        <v>1.4179754096445393E-3</v>
      </c>
      <c r="L11" s="33">
        <f>((D11/H11)*(SUM(E11:G11)))</f>
        <v>306044.99999999994</v>
      </c>
      <c r="M11" s="34">
        <f>L11/D11</f>
        <v>68.009999999999991</v>
      </c>
      <c r="N11" s="35">
        <f>ROUND(M11,2)</f>
        <v>68.010000000000005</v>
      </c>
      <c r="O11" s="36">
        <f>N11*D11</f>
        <v>306045</v>
      </c>
    </row>
    <row r="12" spans="1:15" s="3" customFormat="1" ht="12" x14ac:dyDescent="0.2">
      <c r="A12" s="24">
        <v>2</v>
      </c>
      <c r="B12" s="23" t="s">
        <v>30</v>
      </c>
      <c r="C12" s="25" t="s">
        <v>29</v>
      </c>
      <c r="D12" s="26">
        <v>1000</v>
      </c>
      <c r="E12" s="27">
        <v>79.98</v>
      </c>
      <c r="F12" s="28">
        <v>80.03</v>
      </c>
      <c r="G12" s="27">
        <v>80.819999999999993</v>
      </c>
      <c r="H12" s="29">
        <v>3</v>
      </c>
      <c r="I12" s="30">
        <f>AVERAGE(E12:G12)</f>
        <v>80.276666666666657</v>
      </c>
      <c r="J12" s="31">
        <f>STDEV(E12:G12)</f>
        <v>0.47120413127786576</v>
      </c>
      <c r="K12" s="32">
        <f>J12/I12</f>
        <v>5.8697520816908084E-3</v>
      </c>
      <c r="L12" s="33">
        <f>((D12/H12)*(SUM(E12:G12)))</f>
        <v>80276.666666666657</v>
      </c>
      <c r="M12" s="34">
        <f>L12/D12</f>
        <v>80.276666666666657</v>
      </c>
      <c r="N12" s="35">
        <f>ROUND(M12,2)</f>
        <v>80.28</v>
      </c>
      <c r="O12" s="36">
        <f>N12*D12</f>
        <v>80280</v>
      </c>
    </row>
    <row r="13" spans="1:15" s="3" customFormat="1" ht="12" x14ac:dyDescent="0.2">
      <c r="A13" s="41">
        <v>3</v>
      </c>
      <c r="B13" s="23" t="s">
        <v>31</v>
      </c>
      <c r="C13" s="37" t="s">
        <v>29</v>
      </c>
      <c r="D13" s="26">
        <v>1000</v>
      </c>
      <c r="E13" s="27">
        <v>79.98</v>
      </c>
      <c r="F13" s="28">
        <v>80.03</v>
      </c>
      <c r="G13" s="27">
        <v>80.819999999999993</v>
      </c>
      <c r="H13" s="29">
        <v>3</v>
      </c>
      <c r="I13" s="30">
        <f>AVERAGE(E13:G13)</f>
        <v>80.276666666666657</v>
      </c>
      <c r="J13" s="31">
        <f>STDEV(E13:G13)</f>
        <v>0.47120413127786576</v>
      </c>
      <c r="K13" s="32">
        <f t="shared" ref="K13" si="0">J13/I13</f>
        <v>5.8697520816908084E-3</v>
      </c>
      <c r="L13" s="33">
        <f>((D13/H13)*(SUM(E13:G13)))</f>
        <v>80276.666666666657</v>
      </c>
      <c r="M13" s="34">
        <f>L13/D13</f>
        <v>80.276666666666657</v>
      </c>
      <c r="N13" s="35">
        <f t="shared" ref="N13" si="1">ROUND(M13,2)</f>
        <v>80.28</v>
      </c>
      <c r="O13" s="36">
        <f>N13*D13</f>
        <v>80280</v>
      </c>
    </row>
    <row r="14" spans="1:15" x14ac:dyDescent="0.2">
      <c r="A14" s="4"/>
      <c r="B14" s="5"/>
      <c r="C14" s="6"/>
      <c r="D14" s="6"/>
      <c r="E14" s="7"/>
      <c r="F14" s="7"/>
      <c r="G14" s="7"/>
      <c r="H14" s="8"/>
      <c r="I14" s="9"/>
      <c r="J14" s="10"/>
      <c r="K14" s="11"/>
      <c r="L14" s="12"/>
      <c r="M14" s="13"/>
      <c r="N14" s="12" t="s">
        <v>12</v>
      </c>
      <c r="O14" s="14">
        <f>SUM(O11:O13)</f>
        <v>466605</v>
      </c>
    </row>
    <row r="15" spans="1:15" ht="15.75" x14ac:dyDescent="0.2">
      <c r="A15" s="71" t="s">
        <v>19</v>
      </c>
      <c r="B15" s="71"/>
      <c r="C15" s="71"/>
      <c r="D15" s="71"/>
      <c r="E15" s="71"/>
      <c r="F15" s="71"/>
      <c r="G15" s="71"/>
      <c r="H15" s="71"/>
      <c r="I15" s="40">
        <f>O14</f>
        <v>466605</v>
      </c>
      <c r="J15" s="16" t="s">
        <v>13</v>
      </c>
      <c r="K15" s="16"/>
      <c r="L15" s="16"/>
      <c r="M15" s="16"/>
      <c r="N15" s="16"/>
      <c r="O15" s="15"/>
    </row>
    <row r="16" spans="1:15" s="17" customFormat="1" ht="30" customHeight="1" x14ac:dyDescent="0.25">
      <c r="A16" s="72" t="s">
        <v>20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</row>
    <row r="17" spans="1:16" s="18" customFormat="1" ht="75.75" customHeight="1" x14ac:dyDescent="0.25">
      <c r="A17" s="72" t="s">
        <v>38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</row>
    <row r="18" spans="1:16" s="17" customFormat="1" ht="34.5" customHeight="1" x14ac:dyDescent="0.25">
      <c r="A18" s="73"/>
      <c r="B18" s="73"/>
      <c r="C18" s="74" t="s">
        <v>35</v>
      </c>
      <c r="D18" s="74"/>
      <c r="E18" s="74"/>
      <c r="F18" s="74"/>
      <c r="G18" s="74"/>
      <c r="H18" s="74"/>
      <c r="I18" s="74"/>
      <c r="J18" s="19"/>
      <c r="K18" s="19"/>
      <c r="L18" s="19"/>
      <c r="M18" s="19"/>
      <c r="N18" s="19"/>
      <c r="O18" s="19"/>
    </row>
    <row r="19" spans="1:16" s="17" customFormat="1" ht="15.75" x14ac:dyDescent="0.25">
      <c r="A19" s="67" t="s">
        <v>26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19"/>
      <c r="P19" s="20"/>
    </row>
    <row r="20" spans="1:16" ht="15.75" x14ac:dyDescent="0.25">
      <c r="A20" s="68"/>
      <c r="B20" s="68"/>
      <c r="C20" s="2"/>
      <c r="D20" s="21"/>
      <c r="E20" s="21"/>
      <c r="F20" s="21"/>
      <c r="G20" s="21"/>
      <c r="H20" s="21"/>
      <c r="J20" s="68"/>
      <c r="K20" s="68"/>
    </row>
    <row r="21" spans="1:16" s="19" customFormat="1" ht="15.75" x14ac:dyDescent="0.25">
      <c r="A21" s="69" t="s">
        <v>27</v>
      </c>
      <c r="B21" s="69"/>
      <c r="C21" s="69"/>
      <c r="D21" s="69"/>
      <c r="E21" s="69"/>
      <c r="F21" s="69"/>
      <c r="G21" s="69"/>
      <c r="H21" s="22"/>
    </row>
    <row r="22" spans="1:16" s="1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4" spans="1:16" s="1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</sheetData>
  <mergeCells count="26">
    <mergeCell ref="A19:N19"/>
    <mergeCell ref="A20:B20"/>
    <mergeCell ref="J20:K20"/>
    <mergeCell ref="A21:G21"/>
    <mergeCell ref="L9:O9"/>
    <mergeCell ref="A15:H15"/>
    <mergeCell ref="A16:O16"/>
    <mergeCell ref="A17:O17"/>
    <mergeCell ref="A18:B18"/>
    <mergeCell ref="C18:I18"/>
    <mergeCell ref="A7:B7"/>
    <mergeCell ref="C7:O7"/>
    <mergeCell ref="A8:B8"/>
    <mergeCell ref="C8:O8"/>
    <mergeCell ref="A9:A10"/>
    <mergeCell ref="B9:B10"/>
    <mergeCell ref="C9:C10"/>
    <mergeCell ref="D9:D10"/>
    <mergeCell ref="E9:H9"/>
    <mergeCell ref="I9:K9"/>
    <mergeCell ref="L2:O2"/>
    <mergeCell ref="L3:O3"/>
    <mergeCell ref="A4:O4"/>
    <mergeCell ref="A5:O5"/>
    <mergeCell ref="A6:B6"/>
    <mergeCell ref="C6:O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2026-05-14T09:19:12Z</dcterms:modified>
</cp:coreProperties>
</file>