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76671BDA-569C-41B6-AE29-DBBFCC194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1" i="1" l="1"/>
  <c r="AD12" i="1"/>
  <c r="AD32" i="1" s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11" i="1"/>
  <c r="AD10" i="1"/>
</calcChain>
</file>

<file path=xl/sharedStrings.xml><?xml version="1.0" encoding="utf-8"?>
<sst xmlns="http://schemas.openxmlformats.org/spreadsheetml/2006/main" count="136" uniqueCount="85">
  <si>
    <t xml:space="preserve"> </t>
  </si>
  <si>
    <t>Характеристики объекта закупки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</si>
  <si>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</si>
  <si>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</si>
  <si>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</si>
  <si>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</si>
  <si>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</si>
  <si>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</si>
  <si>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</si>
  <si>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</si>
  <si>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</si>
  <si>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</si>
  <si>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</si>
  <si>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</si>
  <si>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</si>
  <si>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</si>
  <si>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</si>
  <si>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</si>
  <si>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</si>
  <si>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</si>
  <si>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</si>
  <si>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</si>
  <si>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</si>
  <si>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</si>
  <si>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</si>
  <si>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</si>
  <si>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</si>
  <si>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Итого:</t>
  </si>
  <si>
    <t>(должность)</t>
  </si>
  <si>
    <t>(подпись/расшифровка подписи)</t>
  </si>
  <si>
    <t>1</t>
  </si>
  <si>
    <t>Характеристики объекта закупки указаны в описании объекта закупки</t>
  </si>
  <si>
    <t>Средняя цена (руб.)</t>
  </si>
  <si>
    <t>Специалист по закупкам</t>
  </si>
  <si>
    <t>Применяемые сокращения:</t>
  </si>
  <si>
    <t>КП</t>
  </si>
  <si>
    <t>Шт</t>
  </si>
  <si>
    <t>Коммерческие предложения</t>
  </si>
  <si>
    <t>Штука</t>
  </si>
  <si>
    <t>НМЦД (рын)</t>
  </si>
  <si>
    <t xml:space="preserve">Расчет НМЦД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</si>
  <si>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/ Пак Е.В.</t>
  </si>
  <si>
    <t>КП 1 от 20.02.2026 №б/н</t>
  </si>
  <si>
    <t>КП 2 от 25.02.2026 №30</t>
  </si>
  <si>
    <t>КП 3 от 18.02.2026 №98</t>
  </si>
  <si>
    <t>Компл</t>
  </si>
  <si>
    <t>Комплект</t>
  </si>
  <si>
    <t>Стойка-штатив для вливаний</t>
  </si>
  <si>
    <t>Каталка сидячая адаптационная</t>
  </si>
  <si>
    <t>Термометр ртутный медицинский</t>
  </si>
  <si>
    <t>Щит транспортный спинальный</t>
  </si>
  <si>
    <t>Носилки санитарные бескаркасные</t>
  </si>
  <si>
    <t xml:space="preserve">Воздуховод полимерный </t>
  </si>
  <si>
    <t xml:space="preserve">Комплект шин транспортных иммобилизационных складных </t>
  </si>
  <si>
    <t>Бандаж - воротник (шина Шанца)</t>
  </si>
  <si>
    <t>Молоточек неврологический</t>
  </si>
  <si>
    <t>Жгут Эсмарха   кровоостанавливающий</t>
  </si>
  <si>
    <t>Грелка резиновая № 1</t>
  </si>
  <si>
    <t>Пузырь для льда</t>
  </si>
  <si>
    <t>Пипетка глазная медицинская</t>
  </si>
  <si>
    <t xml:space="preserve">Лоток почкообразный </t>
  </si>
  <si>
    <t>Контейнер-ванна дезинфекционный</t>
  </si>
  <si>
    <t>Коробка стерилизационная (бикс)</t>
  </si>
  <si>
    <t>Сумка-укладка медицинская универсальная</t>
  </si>
  <si>
    <t>Секундомер</t>
  </si>
  <si>
    <t>Маска ларингеальная одноразовая</t>
  </si>
  <si>
    <t>32.50.21.129</t>
  </si>
  <si>
    <t>32.50.13.190</t>
  </si>
  <si>
    <t>32.50.50.190</t>
  </si>
  <si>
    <t>26.51.51.110</t>
  </si>
  <si>
    <t>32.50.22.129</t>
  </si>
  <si>
    <t>30.99.10.110</t>
  </si>
  <si>
    <t>32.50.22.127</t>
  </si>
  <si>
    <t>32.50.22.126</t>
  </si>
  <si>
    <t>32.50.21.111</t>
  </si>
  <si>
    <t>22.19.71.190</t>
  </si>
  <si>
    <t>15.12.12.192</t>
  </si>
  <si>
    <t>26.52.12.140</t>
  </si>
  <si>
    <t>шт</t>
  </si>
  <si>
    <t>компл</t>
  </si>
  <si>
    <t>Матрас вакуумный для транспортировки взрослых и детей (типа YDC 6А1 или эквивалент)</t>
  </si>
  <si>
    <t>Аппарат дыхательный ручной ИВЛ
(типа Амбу)</t>
  </si>
  <si>
    <t>На основании проведенного анализа рынка и расчетов, НМЦД составляет:  391327,00 рублей.</t>
  </si>
  <si>
    <t>Дата подготовки обоснования НМЦД</t>
  </si>
  <si>
    <t>Обоснование начальной (максимальной) цены договора на поставку медицинских товаров и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</si>
</sst>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#######"/>
    <numFmt numFmtId="165" formatCode="#,##0.00_р_.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3">
    <xf numFmtId="0" fontId="0" fillId="0" borderId="0" applyAlignment="0"/>
    <xf numFmtId="0" fontId="2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2" fontId="4" fillId="0" borderId="0" xfId="0" applyNumberFormat="1" applyFont="1" applyAlignment="1">
      <alignment vertical="top" wrapText="1"/>
    </xf>
    <xf numFmtId="0" fontId="5" fillId="0" borderId="0" xfId="0" applyFont="1"/>
    <xf numFmtId="2" fontId="3" fillId="0" borderId="0" xfId="0" applyNumberFormat="1" applyFont="1"/>
    <xf numFmtId="2" fontId="3" fillId="0" borderId="1" xfId="0" applyNumberFormat="1" applyFont="1" applyBorder="1"/>
    <xf numFmtId="164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top" wrapText="1"/>
    </xf>
    <xf numFmtId="2" fontId="3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horizontal="center" vertical="center" wrapText="1"/>
    </xf>
    <xf numFmtId="2" fontId="5" fillId="0" borderId="0" xfId="0" applyNumberFormat="1" applyFont="1"/>
    <xf numFmtId="0" fontId="9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/>
    <xf numFmtId="0" fontId="7" fillId="0" borderId="0" xfId="0" applyFont="1" applyAlignment="1">
      <alignment horizontal="left" vertical="center" wrapText="1"/>
    </xf>
    <xf numFmtId="0" fontId="15" fillId="0" borderId="0" xfId="0" applyFont="1"/>
    <xf numFmtId="165" fontId="1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top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</cellXfs>
  <cellStyles count="3">
    <cellStyle name="Обычный" xfId="0" builtinId="0"/>
    <cellStyle name="Обычный 2" xfId="1" xr:uid="{D45CC9AF-181C-4DB9-8315-8943E4E03FB8}"/>
    <cellStyle name="Обычный 3" xfId="2" xr:uid="{47A3801D-7C74-4AD6-AF1C-E018CDA25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6</xdr:row>
      <xdr:rowOff>182245</xdr:rowOff>
    </xdr:from>
    <xdr:to>
      <xdr:col>2</xdr:col>
      <xdr:colOff>99695</xdr:colOff>
      <xdr:row>6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8</xdr:row>
      <xdr:rowOff>85725</xdr:rowOff>
    </xdr:from>
    <xdr:to>
      <xdr:col>29</xdr:col>
      <xdr:colOff>1600835</xdr:colOff>
      <xdr:row>9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8</xdr:row>
      <xdr:rowOff>76200</xdr:rowOff>
    </xdr:from>
    <xdr:to>
      <xdr:col>26</xdr:col>
      <xdr:colOff>1190625</xdr:colOff>
      <xdr:row>9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8</xdr:row>
      <xdr:rowOff>152399</xdr:rowOff>
    </xdr:from>
    <xdr:to>
      <xdr:col>27</xdr:col>
      <xdr:colOff>1362076</xdr:colOff>
      <xdr:row>9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45"/>
  <sheetViews>
    <sheetView tabSelected="1" view="pageBreakPreview" topLeftCell="A11" zoomScaleNormal="100" zoomScaleSheetLayoutView="100" workbookViewId="0">
      <selection activeCell="F5" sqref="F5:I5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27" style="3" customWidth="1"/>
    <col min="5" max="5" width="17" style="3" customWidth="1"/>
    <col min="6" max="6" width="8.85546875" style="3" customWidth="1"/>
    <col min="7" max="9" width="22" style="12" customWidth="1"/>
    <col min="10" max="26" width="22" style="12" hidden="1" customWidth="1"/>
    <col min="27" max="27" width="20.5703125" style="12" customWidth="1"/>
    <col min="28" max="28" width="23" style="12" customWidth="1"/>
    <col min="29" max="29" width="15.140625" style="12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25">
      <c r="A3" s="28" t="s">
        <v>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32"/>
      <c r="G5" s="32"/>
      <c r="H5" s="32"/>
      <c r="I5" s="3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7" t="s">
        <v>1</v>
      </c>
      <c r="B6" s="27"/>
      <c r="C6" s="29" t="s">
        <v>31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2" ht="125.25" customHeight="1" x14ac:dyDescent="0.25">
      <c r="A7" s="30" t="s">
        <v>40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2" ht="31.5" x14ac:dyDescent="0.25">
      <c r="A8" s="27" t="s">
        <v>2</v>
      </c>
      <c r="B8" s="27" t="s">
        <v>3</v>
      </c>
      <c r="C8" s="27"/>
      <c r="D8" s="31" t="s">
        <v>4</v>
      </c>
      <c r="E8" s="27" t="s">
        <v>5</v>
      </c>
      <c r="F8" s="27" t="s">
        <v>6</v>
      </c>
      <c r="G8" s="22" t="s">
        <v>42</v>
      </c>
      <c r="H8" s="22" t="s">
        <v>43</v>
      </c>
      <c r="I8" s="22" t="s">
        <v>44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13</v>
      </c>
      <c r="Q8" s="6" t="s">
        <v>14</v>
      </c>
      <c r="R8" s="6" t="s">
        <v>15</v>
      </c>
      <c r="S8" s="6" t="s">
        <v>16</v>
      </c>
      <c r="T8" s="6" t="s">
        <v>17</v>
      </c>
      <c r="U8" s="6" t="s">
        <v>18</v>
      </c>
      <c r="V8" s="6" t="s">
        <v>19</v>
      </c>
      <c r="W8" s="6" t="s">
        <v>20</v>
      </c>
      <c r="X8" s="6" t="s">
        <v>21</v>
      </c>
      <c r="Y8" s="6" t="s">
        <v>22</v>
      </c>
      <c r="Z8" s="6" t="s">
        <v>23</v>
      </c>
      <c r="AA8" s="7" t="s">
        <v>24</v>
      </c>
      <c r="AB8" s="7" t="s">
        <v>25</v>
      </c>
      <c r="AC8" s="31" t="s">
        <v>32</v>
      </c>
      <c r="AD8" s="8" t="s">
        <v>39</v>
      </c>
    </row>
    <row r="9" spans="1:32" ht="45" customHeight="1" x14ac:dyDescent="0.25">
      <c r="A9" s="27"/>
      <c r="B9" s="27"/>
      <c r="C9" s="27"/>
      <c r="D9" s="31"/>
      <c r="E9" s="27"/>
      <c r="F9" s="27"/>
      <c r="G9" s="6" t="s">
        <v>26</v>
      </c>
      <c r="H9" s="6" t="s">
        <v>26</v>
      </c>
      <c r="I9" s="6" t="s">
        <v>26</v>
      </c>
      <c r="J9" s="6" t="s">
        <v>26</v>
      </c>
      <c r="K9" s="6" t="s">
        <v>26</v>
      </c>
      <c r="L9" s="6" t="s">
        <v>26</v>
      </c>
      <c r="M9" s="6" t="s">
        <v>26</v>
      </c>
      <c r="N9" s="6" t="s">
        <v>26</v>
      </c>
      <c r="O9" s="6" t="s">
        <v>26</v>
      </c>
      <c r="P9" s="6" t="s">
        <v>26</v>
      </c>
      <c r="Q9" s="6" t="s">
        <v>26</v>
      </c>
      <c r="R9" s="6" t="s">
        <v>26</v>
      </c>
      <c r="S9" s="6" t="s">
        <v>26</v>
      </c>
      <c r="T9" s="6" t="s">
        <v>26</v>
      </c>
      <c r="U9" s="6" t="s">
        <v>26</v>
      </c>
      <c r="V9" s="6" t="s">
        <v>26</v>
      </c>
      <c r="W9" s="6" t="s">
        <v>26</v>
      </c>
      <c r="X9" s="6" t="s">
        <v>26</v>
      </c>
      <c r="Y9" s="6" t="s">
        <v>26</v>
      </c>
      <c r="Z9" s="6" t="s">
        <v>26</v>
      </c>
      <c r="AA9" s="9"/>
      <c r="AB9" s="9"/>
      <c r="AC9" s="31"/>
      <c r="AD9" s="10"/>
    </row>
    <row r="10" spans="1:32" ht="52.5" customHeight="1" x14ac:dyDescent="0.25">
      <c r="A10" s="11" t="s">
        <v>30</v>
      </c>
      <c r="B10" s="27" t="s">
        <v>47</v>
      </c>
      <c r="C10" s="27"/>
      <c r="D10" s="7" t="s">
        <v>67</v>
      </c>
      <c r="E10" s="11" t="s">
        <v>78</v>
      </c>
      <c r="F10" s="11">
        <v>1</v>
      </c>
      <c r="G10" s="6">
        <v>4139</v>
      </c>
      <c r="H10" s="6">
        <v>4226</v>
      </c>
      <c r="I10" s="6">
        <v>6250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23">
        <v>1194.4640360150388</v>
      </c>
      <c r="AB10" s="23">
        <v>24.518574452190702</v>
      </c>
      <c r="AC10" s="23">
        <v>4871.67</v>
      </c>
      <c r="AD10" s="23">
        <f>AC10*F10</f>
        <v>4871.67</v>
      </c>
      <c r="AE10" s="12"/>
      <c r="AF10" s="12"/>
    </row>
    <row r="11" spans="1:32" ht="52.5" customHeight="1" x14ac:dyDescent="0.25">
      <c r="A11" s="11">
        <v>2</v>
      </c>
      <c r="B11" s="27" t="s">
        <v>48</v>
      </c>
      <c r="C11" s="27"/>
      <c r="D11" s="7" t="s">
        <v>68</v>
      </c>
      <c r="E11" s="11" t="s">
        <v>78</v>
      </c>
      <c r="F11" s="11">
        <v>2</v>
      </c>
      <c r="G11" s="6">
        <v>44925</v>
      </c>
      <c r="H11" s="6">
        <v>45012</v>
      </c>
      <c r="I11" s="6">
        <v>25600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23">
        <v>11182.493296815943</v>
      </c>
      <c r="AB11" s="23">
        <v>29.036138028563691</v>
      </c>
      <c r="AC11" s="23">
        <v>38512.33</v>
      </c>
      <c r="AD11" s="23">
        <f>AC11*F11</f>
        <v>77024.66</v>
      </c>
      <c r="AE11" s="12"/>
      <c r="AF11" s="12"/>
    </row>
    <row r="12" spans="1:32" ht="52.5" customHeight="1" x14ac:dyDescent="0.25">
      <c r="A12" s="11">
        <v>3</v>
      </c>
      <c r="B12" s="27" t="s">
        <v>49</v>
      </c>
      <c r="C12" s="27"/>
      <c r="D12" s="7" t="s">
        <v>69</v>
      </c>
      <c r="E12" s="11" t="s">
        <v>78</v>
      </c>
      <c r="F12" s="11">
        <v>2</v>
      </c>
      <c r="G12" s="6">
        <v>495</v>
      </c>
      <c r="H12" s="6">
        <v>582</v>
      </c>
      <c r="I12" s="6">
        <v>600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23">
        <v>56.151580565465828</v>
      </c>
      <c r="AB12" s="23">
        <v>10.045005467882975</v>
      </c>
      <c r="AC12" s="23">
        <v>559</v>
      </c>
      <c r="AD12" s="23">
        <f t="shared" ref="AD12:AD31" si="0">AC12*F12</f>
        <v>1118</v>
      </c>
      <c r="AE12" s="12"/>
      <c r="AF12" s="12"/>
    </row>
    <row r="13" spans="1:32" ht="52.5" customHeight="1" x14ac:dyDescent="0.25">
      <c r="A13" s="11">
        <v>4</v>
      </c>
      <c r="B13" s="27" t="s">
        <v>50</v>
      </c>
      <c r="C13" s="27"/>
      <c r="D13" s="7" t="s">
        <v>70</v>
      </c>
      <c r="E13" s="11" t="s">
        <v>78</v>
      </c>
      <c r="F13" s="11">
        <v>2</v>
      </c>
      <c r="G13" s="6">
        <v>53000</v>
      </c>
      <c r="H13" s="6">
        <v>53087</v>
      </c>
      <c r="I13" s="6">
        <v>37500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23">
        <v>8974.1493375881309</v>
      </c>
      <c r="AB13" s="23">
        <v>18.749921572117636</v>
      </c>
      <c r="AC13" s="23">
        <v>47862.33</v>
      </c>
      <c r="AD13" s="23">
        <f t="shared" si="0"/>
        <v>95724.66</v>
      </c>
      <c r="AE13" s="12"/>
      <c r="AF13" s="12"/>
    </row>
    <row r="14" spans="1:32" ht="52.5" customHeight="1" x14ac:dyDescent="0.25">
      <c r="A14" s="11">
        <v>5</v>
      </c>
      <c r="B14" s="27" t="s">
        <v>80</v>
      </c>
      <c r="C14" s="27"/>
      <c r="D14" s="7" t="s">
        <v>68</v>
      </c>
      <c r="E14" s="11" t="s">
        <v>78</v>
      </c>
      <c r="F14" s="11">
        <v>1</v>
      </c>
      <c r="G14" s="6">
        <v>56900</v>
      </c>
      <c r="H14" s="6">
        <v>56987</v>
      </c>
      <c r="I14" s="6">
        <v>38000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23">
        <v>10937.121330587861</v>
      </c>
      <c r="AB14" s="23">
        <v>21.602483419755199</v>
      </c>
      <c r="AC14" s="23">
        <v>50629</v>
      </c>
      <c r="AD14" s="23">
        <f t="shared" si="0"/>
        <v>50629</v>
      </c>
      <c r="AE14" s="12"/>
      <c r="AF14" s="12"/>
    </row>
    <row r="15" spans="1:32" ht="52.5" customHeight="1" x14ac:dyDescent="0.25">
      <c r="A15" s="11">
        <v>6</v>
      </c>
      <c r="B15" s="27" t="s">
        <v>51</v>
      </c>
      <c r="C15" s="27"/>
      <c r="D15" s="7" t="s">
        <v>71</v>
      </c>
      <c r="E15" s="11" t="s">
        <v>78</v>
      </c>
      <c r="F15" s="11">
        <v>2</v>
      </c>
      <c r="G15" s="6">
        <v>8200</v>
      </c>
      <c r="H15" s="6">
        <v>8287</v>
      </c>
      <c r="I15" s="6">
        <v>14000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23">
        <v>3323.8014882560815</v>
      </c>
      <c r="AB15" s="23">
        <v>32.707080839296516</v>
      </c>
      <c r="AC15" s="23">
        <v>10162.33</v>
      </c>
      <c r="AD15" s="23">
        <f t="shared" si="0"/>
        <v>20324.66</v>
      </c>
      <c r="AE15" s="12"/>
      <c r="AF15" s="12"/>
    </row>
    <row r="16" spans="1:32" ht="52.5" customHeight="1" x14ac:dyDescent="0.25">
      <c r="A16" s="11">
        <v>7</v>
      </c>
      <c r="B16" s="27" t="s">
        <v>81</v>
      </c>
      <c r="C16" s="27"/>
      <c r="D16" s="7" t="s">
        <v>66</v>
      </c>
      <c r="E16" s="11" t="s">
        <v>78</v>
      </c>
      <c r="F16" s="11">
        <v>1</v>
      </c>
      <c r="G16" s="6">
        <v>13950</v>
      </c>
      <c r="H16" s="6">
        <v>14037</v>
      </c>
      <c r="I16" s="6">
        <v>11500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23">
        <v>1440.2799496394211</v>
      </c>
      <c r="AB16" s="23">
        <v>10.942439139874333</v>
      </c>
      <c r="AC16" s="23">
        <v>13162.33</v>
      </c>
      <c r="AD16" s="23">
        <f t="shared" si="0"/>
        <v>13162.33</v>
      </c>
      <c r="AE16" s="12"/>
      <c r="AF16" s="12"/>
    </row>
    <row r="17" spans="1:32" ht="52.5" customHeight="1" x14ac:dyDescent="0.25">
      <c r="A17" s="11">
        <v>8</v>
      </c>
      <c r="B17" s="27" t="s">
        <v>52</v>
      </c>
      <c r="C17" s="27"/>
      <c r="D17" s="7" t="s">
        <v>66</v>
      </c>
      <c r="E17" s="11" t="s">
        <v>79</v>
      </c>
      <c r="F17" s="11">
        <v>2</v>
      </c>
      <c r="G17" s="6">
        <v>600</v>
      </c>
      <c r="H17" s="6">
        <v>687</v>
      </c>
      <c r="I17" s="6">
        <v>600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23">
        <v>50.229473419497438</v>
      </c>
      <c r="AB17" s="23">
        <v>7.9856078568358413</v>
      </c>
      <c r="AC17" s="23">
        <v>629</v>
      </c>
      <c r="AD17" s="23">
        <f t="shared" si="0"/>
        <v>1258</v>
      </c>
      <c r="AE17" s="12"/>
      <c r="AF17" s="12"/>
    </row>
    <row r="18" spans="1:32" ht="52.5" customHeight="1" x14ac:dyDescent="0.25">
      <c r="A18" s="11">
        <v>9</v>
      </c>
      <c r="B18" s="27" t="s">
        <v>53</v>
      </c>
      <c r="C18" s="27"/>
      <c r="D18" s="7" t="s">
        <v>72</v>
      </c>
      <c r="E18" s="11" t="s">
        <v>79</v>
      </c>
      <c r="F18" s="24">
        <v>2</v>
      </c>
      <c r="G18" s="6">
        <v>28000</v>
      </c>
      <c r="H18" s="6">
        <v>28087</v>
      </c>
      <c r="I18" s="6">
        <v>23000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3">
        <v>2912.19098503744</v>
      </c>
      <c r="AB18" s="23">
        <v>11.046789054827247</v>
      </c>
      <c r="AC18" s="23">
        <v>26362.33</v>
      </c>
      <c r="AD18" s="23">
        <f t="shared" si="0"/>
        <v>52724.66</v>
      </c>
      <c r="AE18" s="12"/>
      <c r="AF18" s="12"/>
    </row>
    <row r="19" spans="1:32" ht="52.5" customHeight="1" x14ac:dyDescent="0.25">
      <c r="A19" s="11">
        <v>10</v>
      </c>
      <c r="B19" s="27" t="s">
        <v>54</v>
      </c>
      <c r="C19" s="27"/>
      <c r="D19" s="7" t="s">
        <v>73</v>
      </c>
      <c r="E19" s="11" t="s">
        <v>79</v>
      </c>
      <c r="F19" s="24">
        <v>2</v>
      </c>
      <c r="G19" s="6">
        <v>8640</v>
      </c>
      <c r="H19" s="6">
        <v>8727</v>
      </c>
      <c r="I19" s="6">
        <v>6500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23">
        <v>1261.3945985825881</v>
      </c>
      <c r="AB19" s="23">
        <v>15.855290611382674</v>
      </c>
      <c r="AC19" s="23">
        <v>7955.67</v>
      </c>
      <c r="AD19" s="23">
        <f t="shared" si="0"/>
        <v>15911.34</v>
      </c>
      <c r="AE19" s="12"/>
      <c r="AF19" s="12"/>
    </row>
    <row r="20" spans="1:32" ht="52.5" customHeight="1" x14ac:dyDescent="0.25">
      <c r="A20" s="11">
        <v>11</v>
      </c>
      <c r="B20" s="27" t="s">
        <v>55</v>
      </c>
      <c r="C20" s="27"/>
      <c r="D20" s="7" t="s">
        <v>74</v>
      </c>
      <c r="E20" s="11" t="s">
        <v>78</v>
      </c>
      <c r="F20" s="24">
        <v>1</v>
      </c>
      <c r="G20" s="6">
        <v>6000</v>
      </c>
      <c r="H20" s="6">
        <v>6087</v>
      </c>
      <c r="I20" s="6">
        <v>8500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23">
        <v>1418.9278816533729</v>
      </c>
      <c r="AB20" s="23">
        <v>20.677056942079044</v>
      </c>
      <c r="AC20" s="23">
        <v>6862.33</v>
      </c>
      <c r="AD20" s="23">
        <f t="shared" si="0"/>
        <v>6862.33</v>
      </c>
      <c r="AE20" s="12"/>
      <c r="AF20" s="12"/>
    </row>
    <row r="21" spans="1:32" ht="52.5" customHeight="1" x14ac:dyDescent="0.25">
      <c r="A21" s="11">
        <v>12</v>
      </c>
      <c r="B21" s="27" t="s">
        <v>56</v>
      </c>
      <c r="C21" s="27"/>
      <c r="D21" s="7" t="s">
        <v>68</v>
      </c>
      <c r="E21" s="11" t="s">
        <v>78</v>
      </c>
      <c r="F21" s="24">
        <v>2</v>
      </c>
      <c r="G21" s="6">
        <v>480</v>
      </c>
      <c r="H21" s="6">
        <v>567</v>
      </c>
      <c r="I21" s="6">
        <v>500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23">
        <v>45.566800780100124</v>
      </c>
      <c r="AB21" s="23">
        <v>8.836426548005532</v>
      </c>
      <c r="AC21" s="23">
        <v>515.66999999999996</v>
      </c>
      <c r="AD21" s="23">
        <f t="shared" si="0"/>
        <v>1031.3399999999999</v>
      </c>
      <c r="AE21" s="12"/>
      <c r="AF21" s="12"/>
    </row>
    <row r="22" spans="1:32" ht="52.5" customHeight="1" x14ac:dyDescent="0.25">
      <c r="A22" s="11">
        <v>13</v>
      </c>
      <c r="B22" s="27" t="s">
        <v>57</v>
      </c>
      <c r="C22" s="27"/>
      <c r="D22" s="7" t="s">
        <v>75</v>
      </c>
      <c r="E22" s="11" t="s">
        <v>78</v>
      </c>
      <c r="F22" s="24">
        <v>1</v>
      </c>
      <c r="G22" s="6">
        <v>600</v>
      </c>
      <c r="H22" s="6">
        <v>687</v>
      </c>
      <c r="I22" s="6">
        <v>700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23">
        <v>54.372174256078203</v>
      </c>
      <c r="AB22" s="23">
        <v>8.2092271610946508</v>
      </c>
      <c r="AC22" s="23">
        <v>662.33</v>
      </c>
      <c r="AD22" s="23">
        <f t="shared" si="0"/>
        <v>662.33</v>
      </c>
      <c r="AE22" s="12"/>
      <c r="AF22" s="12"/>
    </row>
    <row r="23" spans="1:32" ht="52.5" customHeight="1" x14ac:dyDescent="0.25">
      <c r="A23" s="11">
        <v>14</v>
      </c>
      <c r="B23" s="27" t="s">
        <v>58</v>
      </c>
      <c r="C23" s="27"/>
      <c r="D23" s="7" t="s">
        <v>75</v>
      </c>
      <c r="E23" s="11" t="s">
        <v>79</v>
      </c>
      <c r="F23" s="24">
        <v>2</v>
      </c>
      <c r="G23" s="6">
        <v>1200</v>
      </c>
      <c r="H23" s="6">
        <v>1287</v>
      </c>
      <c r="I23" s="6">
        <v>2000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23">
        <v>438.92634158060451</v>
      </c>
      <c r="AB23" s="23">
        <v>29.346469580897157</v>
      </c>
      <c r="AC23" s="23">
        <v>1495.67</v>
      </c>
      <c r="AD23" s="23">
        <f t="shared" si="0"/>
        <v>2991.34</v>
      </c>
      <c r="AE23" s="12"/>
      <c r="AF23" s="12"/>
    </row>
    <row r="24" spans="1:32" ht="52.5" customHeight="1" x14ac:dyDescent="0.25">
      <c r="A24" s="11">
        <v>15</v>
      </c>
      <c r="B24" s="27" t="s">
        <v>59</v>
      </c>
      <c r="C24" s="27"/>
      <c r="D24" s="7" t="s">
        <v>68</v>
      </c>
      <c r="E24" s="11" t="s">
        <v>78</v>
      </c>
      <c r="F24" s="24">
        <v>5</v>
      </c>
      <c r="G24" s="6">
        <v>100</v>
      </c>
      <c r="H24" s="6">
        <v>187</v>
      </c>
      <c r="I24" s="6">
        <v>150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23">
        <v>43.661577311560016</v>
      </c>
      <c r="AB24" s="23">
        <v>29.972936988782877</v>
      </c>
      <c r="AC24" s="23">
        <v>145.66999999999999</v>
      </c>
      <c r="AD24" s="23">
        <f t="shared" si="0"/>
        <v>728.34999999999991</v>
      </c>
      <c r="AE24" s="12"/>
      <c r="AF24" s="12"/>
    </row>
    <row r="25" spans="1:32" ht="52.5" customHeight="1" x14ac:dyDescent="0.25">
      <c r="A25" s="11">
        <v>16</v>
      </c>
      <c r="B25" s="27" t="s">
        <v>60</v>
      </c>
      <c r="C25" s="27"/>
      <c r="D25" s="7" t="s">
        <v>68</v>
      </c>
      <c r="E25" s="11" t="s">
        <v>78</v>
      </c>
      <c r="F25" s="24">
        <v>3</v>
      </c>
      <c r="G25" s="6">
        <v>610</v>
      </c>
      <c r="H25" s="6">
        <v>697</v>
      </c>
      <c r="I25" s="6">
        <v>800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23">
        <v>95.11221442766103</v>
      </c>
      <c r="AB25" s="23">
        <v>13.542382416764346</v>
      </c>
      <c r="AC25" s="23">
        <v>702.33</v>
      </c>
      <c r="AD25" s="23">
        <f t="shared" si="0"/>
        <v>2106.9900000000002</v>
      </c>
      <c r="AE25" s="12"/>
      <c r="AF25" s="12"/>
    </row>
    <row r="26" spans="1:32" ht="52.5" customHeight="1" x14ac:dyDescent="0.25">
      <c r="A26" s="11">
        <v>17</v>
      </c>
      <c r="B26" s="27" t="s">
        <v>61</v>
      </c>
      <c r="C26" s="27"/>
      <c r="D26" s="7" t="s">
        <v>68</v>
      </c>
      <c r="E26" s="11" t="s">
        <v>78</v>
      </c>
      <c r="F26" s="24">
        <v>2</v>
      </c>
      <c r="G26" s="6">
        <v>1810</v>
      </c>
      <c r="H26" s="6">
        <v>1897</v>
      </c>
      <c r="I26" s="6">
        <v>1800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23">
        <v>53.35103872778236</v>
      </c>
      <c r="AB26" s="23">
        <v>2.906352379664229</v>
      </c>
      <c r="AC26" s="23">
        <v>1835.67</v>
      </c>
      <c r="AD26" s="23">
        <f t="shared" si="0"/>
        <v>3671.34</v>
      </c>
      <c r="AE26" s="12"/>
      <c r="AF26" s="12"/>
    </row>
    <row r="27" spans="1:32" ht="52.5" customHeight="1" x14ac:dyDescent="0.25">
      <c r="A27" s="11">
        <v>18</v>
      </c>
      <c r="B27" s="27" t="s">
        <v>61</v>
      </c>
      <c r="C27" s="27"/>
      <c r="D27" s="7" t="s">
        <v>68</v>
      </c>
      <c r="E27" s="11" t="s">
        <v>78</v>
      </c>
      <c r="F27" s="24">
        <v>2</v>
      </c>
      <c r="G27" s="6">
        <v>2901</v>
      </c>
      <c r="H27" s="6">
        <v>2988</v>
      </c>
      <c r="I27" s="6">
        <v>3000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23">
        <v>54.027770636960398</v>
      </c>
      <c r="AB27" s="23">
        <v>1.8234144663165845</v>
      </c>
      <c r="AC27" s="23">
        <v>2963</v>
      </c>
      <c r="AD27" s="23">
        <f t="shared" si="0"/>
        <v>5926</v>
      </c>
      <c r="AE27" s="12"/>
      <c r="AF27" s="12"/>
    </row>
    <row r="28" spans="1:32" ht="52.5" customHeight="1" x14ac:dyDescent="0.25">
      <c r="A28" s="11">
        <v>19</v>
      </c>
      <c r="B28" s="27" t="s">
        <v>62</v>
      </c>
      <c r="C28" s="27"/>
      <c r="D28" s="7" t="s">
        <v>67</v>
      </c>
      <c r="E28" s="11" t="s">
        <v>78</v>
      </c>
      <c r="F28" s="24">
        <v>1</v>
      </c>
      <c r="G28" s="6">
        <v>8672</v>
      </c>
      <c r="H28" s="6">
        <v>8759</v>
      </c>
      <c r="I28" s="6">
        <v>7200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23">
        <v>876.05498305376545</v>
      </c>
      <c r="AB28" s="23">
        <v>10.67015556078459</v>
      </c>
      <c r="AC28" s="23">
        <v>8210.33</v>
      </c>
      <c r="AD28" s="23">
        <f t="shared" si="0"/>
        <v>8210.33</v>
      </c>
      <c r="AE28" s="12"/>
      <c r="AF28" s="12"/>
    </row>
    <row r="29" spans="1:32" ht="52.5" customHeight="1" x14ac:dyDescent="0.25">
      <c r="A29" s="11">
        <v>20</v>
      </c>
      <c r="B29" s="27" t="s">
        <v>63</v>
      </c>
      <c r="C29" s="27"/>
      <c r="D29" s="7" t="s">
        <v>76</v>
      </c>
      <c r="E29" s="11" t="s">
        <v>78</v>
      </c>
      <c r="F29" s="24">
        <v>1</v>
      </c>
      <c r="G29" s="6">
        <v>12750</v>
      </c>
      <c r="H29" s="6">
        <v>12837</v>
      </c>
      <c r="I29" s="6">
        <v>9500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23">
        <v>1902.0006133893185</v>
      </c>
      <c r="AB29" s="23">
        <v>16.262433989581773</v>
      </c>
      <c r="AC29" s="23">
        <v>11695.67</v>
      </c>
      <c r="AD29" s="23">
        <f t="shared" si="0"/>
        <v>11695.67</v>
      </c>
      <c r="AE29" s="12"/>
      <c r="AF29" s="12"/>
    </row>
    <row r="30" spans="1:32" ht="52.5" customHeight="1" x14ac:dyDescent="0.25">
      <c r="A30" s="11">
        <v>21</v>
      </c>
      <c r="B30" s="27" t="s">
        <v>64</v>
      </c>
      <c r="C30" s="27"/>
      <c r="D30" s="7" t="s">
        <v>77</v>
      </c>
      <c r="E30" s="11" t="s">
        <v>78</v>
      </c>
      <c r="F30" s="24">
        <v>1</v>
      </c>
      <c r="G30" s="6">
        <v>11500</v>
      </c>
      <c r="H30" s="6">
        <v>11587</v>
      </c>
      <c r="I30" s="6">
        <v>11500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23">
        <v>50.229473419497438</v>
      </c>
      <c r="AB30" s="23">
        <v>0.43567936004421409</v>
      </c>
      <c r="AC30" s="23">
        <v>11529</v>
      </c>
      <c r="AD30" s="23">
        <f t="shared" si="0"/>
        <v>11529</v>
      </c>
      <c r="AE30" s="12"/>
      <c r="AF30" s="12"/>
    </row>
    <row r="31" spans="1:32" ht="52.5" customHeight="1" x14ac:dyDescent="0.25">
      <c r="A31" s="11">
        <v>22</v>
      </c>
      <c r="B31" s="27" t="s">
        <v>65</v>
      </c>
      <c r="C31" s="27"/>
      <c r="D31" s="7" t="s">
        <v>66</v>
      </c>
      <c r="E31" s="11" t="s">
        <v>79</v>
      </c>
      <c r="F31" s="24">
        <v>1</v>
      </c>
      <c r="G31" s="6">
        <v>3151</v>
      </c>
      <c r="H31" s="6">
        <v>3238</v>
      </c>
      <c r="I31" s="6">
        <v>3100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23">
        <v>69.778220097678044</v>
      </c>
      <c r="AB31" s="23">
        <v>2.2060771450419869</v>
      </c>
      <c r="AC31" s="23">
        <v>3163</v>
      </c>
      <c r="AD31" s="23">
        <f t="shared" si="0"/>
        <v>3163</v>
      </c>
      <c r="AE31" s="12"/>
      <c r="AF31" s="12"/>
    </row>
    <row r="32" spans="1:32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C32" s="11" t="s">
        <v>27</v>
      </c>
      <c r="AD32" s="6">
        <f>SUM(AD10:AD31)</f>
        <v>391327.00000000012</v>
      </c>
    </row>
    <row r="33" spans="1:30" x14ac:dyDescent="0.25">
      <c r="A33" s="36" t="s">
        <v>82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8"/>
    </row>
    <row r="34" spans="1:30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ht="15.75" x14ac:dyDescent="0.25">
      <c r="A35" s="45" t="s">
        <v>34</v>
      </c>
      <c r="B35" s="45"/>
      <c r="C35" s="45"/>
      <c r="D35" s="45"/>
      <c r="E35" s="21" t="s">
        <v>35</v>
      </c>
      <c r="F35" s="21" t="s">
        <v>37</v>
      </c>
      <c r="G35" s="21"/>
      <c r="H35" s="21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1:30" ht="15.75" x14ac:dyDescent="0.25">
      <c r="A36" s="20"/>
      <c r="B36" s="20"/>
      <c r="C36" s="20"/>
      <c r="D36" s="20"/>
      <c r="E36" s="21" t="s">
        <v>36</v>
      </c>
      <c r="F36" s="46" t="s">
        <v>38</v>
      </c>
      <c r="G36" s="46"/>
      <c r="H36" s="46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1:30" ht="15.75" x14ac:dyDescent="0.25">
      <c r="A37" s="20"/>
      <c r="B37" s="20"/>
      <c r="C37" s="20"/>
      <c r="D37" s="20"/>
      <c r="E37" s="21" t="s">
        <v>45</v>
      </c>
      <c r="F37" s="47" t="s">
        <v>46</v>
      </c>
      <c r="G37" s="47"/>
      <c r="H37" s="47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1:30" x14ac:dyDescent="0.25">
      <c r="A38" s="39" t="s">
        <v>83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</row>
    <row r="39" spans="1:30" ht="15.75" thickBo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 x14ac:dyDescent="0.25">
      <c r="A40" s="41" t="s">
        <v>33</v>
      </c>
      <c r="B40" s="42"/>
      <c r="C40" s="42"/>
      <c r="D40" s="42"/>
      <c r="E40" s="13"/>
      <c r="F40" s="2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30" ht="15.75" thickBot="1" x14ac:dyDescent="0.3">
      <c r="A41" s="43" t="s">
        <v>28</v>
      </c>
      <c r="B41" s="44"/>
      <c r="C41" s="44"/>
      <c r="D41" s="44"/>
      <c r="E41" s="14"/>
      <c r="F41" s="2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30" x14ac:dyDescent="0.25">
      <c r="A42" s="41" t="s">
        <v>41</v>
      </c>
      <c r="B42" s="42"/>
      <c r="C42" s="42"/>
      <c r="D42" s="42"/>
      <c r="E42" s="15"/>
      <c r="F42" s="2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30" ht="16.5" thickBot="1" x14ac:dyDescent="0.3">
      <c r="A43" s="33" t="s">
        <v>29</v>
      </c>
      <c r="B43" s="34"/>
      <c r="C43" s="34"/>
      <c r="D43" s="34"/>
      <c r="E43" s="16"/>
      <c r="F43" s="2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3"/>
      <c r="AB43" s="3"/>
      <c r="AC43" s="3"/>
    </row>
    <row r="44" spans="1:30" ht="15.75" x14ac:dyDescent="0.25">
      <c r="A44" s="18"/>
      <c r="B44" s="18"/>
      <c r="C44" s="18"/>
      <c r="D44" s="18"/>
      <c r="E44" s="18"/>
      <c r="F44" s="26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3"/>
      <c r="AB44" s="3"/>
      <c r="AC44" s="3"/>
    </row>
    <row r="45" spans="1:30" ht="15.75" x14ac:dyDescent="0.25">
      <c r="A45" s="19" t="s">
        <v>0</v>
      </c>
    </row>
  </sheetData>
  <mergeCells count="45">
    <mergeCell ref="B30:C30"/>
    <mergeCell ref="B31:C31"/>
    <mergeCell ref="B25:C25"/>
    <mergeCell ref="B26:C26"/>
    <mergeCell ref="B27:C27"/>
    <mergeCell ref="B28:C28"/>
    <mergeCell ref="B29:C29"/>
    <mergeCell ref="A43:D43"/>
    <mergeCell ref="A32:AA32"/>
    <mergeCell ref="A33:AD33"/>
    <mergeCell ref="A38:AD38"/>
    <mergeCell ref="A39:AD39"/>
    <mergeCell ref="A40:D40"/>
    <mergeCell ref="A41:D41"/>
    <mergeCell ref="A42:D42"/>
    <mergeCell ref="A34:AD34"/>
    <mergeCell ref="A35:D35"/>
    <mergeCell ref="F36:H36"/>
    <mergeCell ref="F37:H37"/>
    <mergeCell ref="A3:AD3"/>
    <mergeCell ref="A6:B6"/>
    <mergeCell ref="C6:AD6"/>
    <mergeCell ref="B10:C10"/>
    <mergeCell ref="A7:AD7"/>
    <mergeCell ref="A8:A9"/>
    <mergeCell ref="B8:C9"/>
    <mergeCell ref="D8:D9"/>
    <mergeCell ref="E8:E9"/>
    <mergeCell ref="F8:F9"/>
    <mergeCell ref="AC8:AC9"/>
    <mergeCell ref="F5:I5"/>
    <mergeCell ref="B23:C23"/>
    <mergeCell ref="B24:C24"/>
    <mergeCell ref="B22:C22"/>
    <mergeCell ref="B11:C11"/>
    <mergeCell ref="B13:C13"/>
    <mergeCell ref="B12:C12"/>
    <mergeCell ref="B19:C19"/>
    <mergeCell ref="B20:C20"/>
    <mergeCell ref="B21:C21"/>
    <mergeCell ref="B14:C14"/>
    <mergeCell ref="B15:C15"/>
    <mergeCell ref="B16:C16"/>
    <mergeCell ref="B17:C17"/>
    <mergeCell ref="B18:C18"/>
  </mergeCells>
  <pageMargins left="0.39370078740157483" right="0.39370078740157483" top="0.39370078740157483" bottom="0.39370078740157483" header="0" footer="0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2026-04-20T06:32:31Z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