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Анализ рынка (базовый)" sheetId="3" r:id="rId1"/>
  </sheets>
  <definedNames>
    <definedName name="_xlnm.Print_Area" localSheetId="0">'Анализ рынка (базовый)'!$A$1:$K$19</definedName>
  </definedNames>
  <calcPr calcId="162913" fullPrecision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3" l="1"/>
  <c r="K11" i="3"/>
  <c r="K10" i="3"/>
  <c r="K9" i="3"/>
  <c r="K13" i="3"/>
  <c r="H12" i="3"/>
  <c r="H11" i="3"/>
  <c r="H10" i="3"/>
  <c r="H9" i="3"/>
  <c r="I10" i="3"/>
  <c r="I11" i="3"/>
  <c r="I12" i="3"/>
  <c r="I9" i="3"/>
  <c r="J12" i="3"/>
  <c r="J9" i="3"/>
  <c r="J11" i="3"/>
  <c r="J10" i="3"/>
</calcChain>
</file>

<file path=xl/sharedStrings.xml><?xml version="1.0" encoding="utf-8"?>
<sst xmlns="http://schemas.openxmlformats.org/spreadsheetml/2006/main" count="27" uniqueCount="24">
  <si>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</si>
  <si>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</si>
  <si>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</si>
  <si>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</si>
  <si>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</si>
  <si>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</si>
  <si>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</si>
  <si>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</si>
  <si>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   </t>
  </si>
  <si>
    <t xml:space="preserve">                              </t>
  </si>
  <si>
    <t xml:space="preserve">НМЦД (руб.)                  </t>
  </si>
  <si>
    <t xml:space="preserve">В цену включены доставка, погрузо-разгрузочные работы, все уплачиваемые Исполнителем (поставщиком, подрядчиком) налоги (включая НДС, если он подлежит начислению), таможенные и иные обязательные платежи, а также все расходы Исполнителя (поставщика, подрядчика), связанные с оказанием услуг (поставкой товара, выполнением работ) на предусмотренных договором условиях, и причитающееся ему вознаграждение (прибыль, плановые накопления и т.п.). Возникновение дополнительных расходов, не включенных в состав цены, является риском Исполнителя (поставщика, подрядчика) и не подлежит оплате Заказчиком. </t>
  </si>
  <si>
    <r>
      <t xml:space="preserve">Используемый метод определения НМЦД с обоснованием: </t>
    </r>
    <r>
      <rPr>
        <b/>
        <sz val="11"/>
        <color theme="1"/>
        <rFont val="Times New Roman"/>
        <family val="1"/>
        <charset val="204"/>
      </rPr>
      <t>Метод сопоставимых рыночных цен (анализа рынка)</t>
    </r>
  </si>
  <si>
    <t>кг</t>
  </si>
  <si>
    <t xml:space="preserve"> Обоснование начальной (максимальной) цены договора</t>
  </si>
  <si>
    <t>Предмет договора: Поставка продуктов питания (овощи)</t>
  </si>
  <si>
    <t>Картофель</t>
  </si>
  <si>
    <t>Свекла</t>
  </si>
  <si>
    <t>Капуста</t>
  </si>
  <si>
    <t>Морковь</t>
  </si>
  <si>
    <t>Дата подготовки обоснования НМЦД:  06.05.2026</t>
  </si>
  <si>
    <t>Цена единицы продукции, указанная в источнике №1, (руб.). Реквизиты источника: КП №б/н от 05.05.2026</t>
  </si>
  <si>
    <t>Цена единицы продукции, указанная в источнике №2, (руб.).
Реквизиты источника: КП № б/н от 13.03.2026</t>
  </si>
  <si>
    <t>Цена единицы продукции, указанная в источнике №4, (руб.).
Реквизиты источника: КП  № 168 от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</si>
</sst>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[$-419]General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4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2" fontId="1" fillId="0" borderId="1" xfId="0" applyNumberFormat="1" applyFont="1" applyBorder="1" applyAlignment="1">
      <alignment horizontal="center" vertical="center" wrapText="1" shrinkToFit="1"/>
    </xf>
    <xf numFmtId="10" fontId="1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 vertical="center"/>
    </xf>
    <xf numFmtId="44" fontId="8" fillId="0" borderId="1" xfId="3" applyFont="1" applyBorder="1" applyAlignment="1">
      <alignment horizontal="center" vertical="center" wrapText="1"/>
    </xf>
    <xf numFmtId="44" fontId="7" fillId="0" borderId="1" xfId="3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10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</cellXfs>
  <cellStyles count="4">
    <cellStyle name="Excel Built-in Normal" xfId="2"/>
    <cellStyle name="Денежный" xfId="3" builtinId="4"/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5" zoomScaleNormal="85" workbookViewId="0">
      <selection activeCell="K13" sqref="K13"/>
    </sheetView>
  </sheetViews>
  <sheetFormatPr defaultColWidth="9.140625" defaultRowHeight="15" x14ac:dyDescent="0.25"/>
  <cols>
    <col min="1" max="1" width="4.5703125" style="1" customWidth="1"/>
    <col min="2" max="2" width="36.28515625" style="1" customWidth="1"/>
    <col min="3" max="3" width="8.5703125" style="1" customWidth="1"/>
    <col min="4" max="4" width="10.7109375" style="1" customWidth="1"/>
    <col min="5" max="6" width="12.140625" style="1" customWidth="1"/>
    <col min="7" max="7" width="12.28515625" style="1" customWidth="1"/>
    <col min="8" max="11" width="14.85546875" style="1" customWidth="1"/>
    <col min="12" max="12" width="15.140625" style="1" customWidth="1"/>
    <col min="13" max="16384" width="9.140625" style="1"/>
  </cols>
  <sheetData>
    <row r="1" spans="1:15" s="24" customFormat="1" x14ac:dyDescent="0.25">
      <c r="A1" s="32" t="s">
        <v>14</v>
      </c>
      <c r="B1" s="32"/>
      <c r="C1" s="32"/>
      <c r="D1" s="32"/>
      <c r="E1" s="32"/>
      <c r="F1" s="32"/>
      <c r="G1" s="32"/>
      <c r="K1" s="25"/>
    </row>
    <row r="2" spans="1:15" x14ac:dyDescent="0.25">
      <c r="A2" s="23"/>
      <c r="K2" s="22"/>
    </row>
    <row r="3" spans="1:15" s="30" customFormat="1" ht="30.75" customHeight="1" x14ac:dyDescent="0.25">
      <c r="A3" s="29" t="s">
        <v>15</v>
      </c>
      <c r="B3" s="29"/>
      <c r="C3" s="29"/>
      <c r="D3" s="29"/>
      <c r="E3" s="29"/>
      <c r="F3" s="29"/>
      <c r="G3" s="29"/>
    </row>
    <row r="4" spans="1:15" ht="55.5" customHeight="1" x14ac:dyDescent="0.25">
      <c r="A4" s="33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5" x14ac:dyDescent="0.25">
      <c r="A5" s="23" t="s">
        <v>12</v>
      </c>
      <c r="K5" s="22"/>
    </row>
    <row r="6" spans="1:15" x14ac:dyDescent="0.25">
      <c r="A6" s="23" t="s">
        <v>20</v>
      </c>
      <c r="K6" s="22"/>
    </row>
    <row r="7" spans="1:15" x14ac:dyDescent="0.25">
      <c r="A7" s="23"/>
      <c r="K7" s="22"/>
    </row>
    <row r="8" spans="1:15" ht="156" customHeight="1" x14ac:dyDescent="0.25">
      <c r="A8" s="6" t="s">
        <v>0</v>
      </c>
      <c r="B8" s="6" t="s">
        <v>4</v>
      </c>
      <c r="C8" s="7" t="s">
        <v>1</v>
      </c>
      <c r="D8" s="7" t="s">
        <v>2</v>
      </c>
      <c r="E8" s="4" t="s">
        <v>21</v>
      </c>
      <c r="F8" s="31" t="s">
        <v>22</v>
      </c>
      <c r="G8" s="31" t="s">
        <v>23</v>
      </c>
      <c r="H8" s="6" t="s">
        <v>7</v>
      </c>
      <c r="I8" s="6" t="s">
        <v>3</v>
      </c>
      <c r="J8" s="6" t="s">
        <v>5</v>
      </c>
      <c r="K8" s="6" t="s">
        <v>10</v>
      </c>
    </row>
    <row r="9" spans="1:15" ht="38.25" customHeight="1" x14ac:dyDescent="0.25">
      <c r="A9" s="6">
        <v>1</v>
      </c>
      <c r="B9" s="6" t="s">
        <v>16</v>
      </c>
      <c r="C9" s="8" t="s">
        <v>13</v>
      </c>
      <c r="D9" s="28">
        <v>6200</v>
      </c>
      <c r="E9" s="26">
        <v>85</v>
      </c>
      <c r="F9" s="26">
        <v>70</v>
      </c>
      <c r="G9" s="26">
        <v>85</v>
      </c>
      <c r="H9" s="9">
        <f>ROUNDDOWN(AVERAGE(E9:G9),2)</f>
        <v>80</v>
      </c>
      <c r="I9" s="9">
        <f>_xlfn.STDEV.S(E9:G9)</f>
        <v>8.66</v>
      </c>
      <c r="J9" s="10">
        <f>I9/H9</f>
        <v>0.10829999999999999</v>
      </c>
      <c r="K9" s="9">
        <f>H9*D9</f>
        <v>496000</v>
      </c>
    </row>
    <row r="10" spans="1:15" ht="38.25" customHeight="1" x14ac:dyDescent="0.25">
      <c r="A10" s="6">
        <v>2</v>
      </c>
      <c r="B10" s="6" t="s">
        <v>19</v>
      </c>
      <c r="C10" s="8" t="s">
        <v>13</v>
      </c>
      <c r="D10" s="28">
        <v>1150</v>
      </c>
      <c r="E10" s="26">
        <v>110</v>
      </c>
      <c r="F10" s="26">
        <v>75</v>
      </c>
      <c r="G10" s="26">
        <v>70</v>
      </c>
      <c r="H10" s="9">
        <f>ROUNDDOWN(AVERAGE(E10:G10),2)</f>
        <v>85</v>
      </c>
      <c r="I10" s="9">
        <f>_xlfn.STDEV.S(E10:G10)</f>
        <v>21.79</v>
      </c>
      <c r="J10" s="10">
        <f t="shared" ref="J10" si="0">I10/H10</f>
        <v>0.25640000000000002</v>
      </c>
      <c r="K10" s="9">
        <f>H10*D10</f>
        <v>97750</v>
      </c>
    </row>
    <row r="11" spans="1:15" ht="38.25" customHeight="1" x14ac:dyDescent="0.25">
      <c r="A11" s="6">
        <v>3</v>
      </c>
      <c r="B11" s="6" t="s">
        <v>17</v>
      </c>
      <c r="C11" s="8" t="s">
        <v>13</v>
      </c>
      <c r="D11" s="28">
        <v>570</v>
      </c>
      <c r="E11" s="26">
        <v>85</v>
      </c>
      <c r="F11" s="26">
        <v>75</v>
      </c>
      <c r="G11" s="26">
        <v>75</v>
      </c>
      <c r="H11" s="9">
        <f>ROUNDDOWN(AVERAGE(E11:G11),2)</f>
        <v>78.33</v>
      </c>
      <c r="I11" s="9">
        <f>_xlfn.STDEV.S(E11:G11)</f>
        <v>5.77</v>
      </c>
      <c r="J11" s="10">
        <f t="shared" ref="J11:J12" si="1">I11/H11</f>
        <v>7.3700000000000002E-2</v>
      </c>
      <c r="K11" s="9">
        <f>H11*D11</f>
        <v>44648.1</v>
      </c>
    </row>
    <row r="12" spans="1:15" ht="38.25" customHeight="1" x14ac:dyDescent="0.25">
      <c r="A12" s="6">
        <v>4</v>
      </c>
      <c r="B12" s="6" t="s">
        <v>18</v>
      </c>
      <c r="C12" s="8" t="s">
        <v>13</v>
      </c>
      <c r="D12" s="28">
        <v>1700</v>
      </c>
      <c r="E12" s="26">
        <v>90</v>
      </c>
      <c r="F12" s="26">
        <v>75</v>
      </c>
      <c r="G12" s="26">
        <v>70</v>
      </c>
      <c r="H12" s="9">
        <f>ROUNDDOWN(AVERAGE(E12:G12),2)</f>
        <v>78.33</v>
      </c>
      <c r="I12" s="9">
        <f>_xlfn.STDEV.S(E12:G12)</f>
        <v>10.41</v>
      </c>
      <c r="J12" s="10">
        <f t="shared" si="1"/>
        <v>0.13289999999999999</v>
      </c>
      <c r="K12" s="9">
        <f>H12*D12</f>
        <v>133161</v>
      </c>
    </row>
    <row r="13" spans="1:15" ht="24" customHeight="1" x14ac:dyDescent="0.25">
      <c r="A13" s="11"/>
      <c r="B13" s="11" t="s">
        <v>6</v>
      </c>
      <c r="C13" s="11"/>
      <c r="D13" s="12"/>
      <c r="E13" s="27"/>
      <c r="F13" s="27"/>
      <c r="G13" s="13"/>
      <c r="H13" s="14"/>
      <c r="I13" s="14"/>
      <c r="J13" s="11"/>
      <c r="K13" s="13">
        <f>SUM(K9:K12)</f>
        <v>771559.1</v>
      </c>
      <c r="M13" s="5"/>
      <c r="N13" s="5"/>
      <c r="O13" s="5"/>
    </row>
    <row r="14" spans="1:15" x14ac:dyDescent="0.25">
      <c r="A14" s="15"/>
      <c r="B14" s="16"/>
      <c r="C14" s="15"/>
      <c r="D14" s="17"/>
      <c r="E14" s="18"/>
      <c r="F14" s="18"/>
      <c r="G14" s="18"/>
      <c r="H14" s="19"/>
      <c r="I14" s="19"/>
      <c r="J14" s="15"/>
      <c r="K14" s="18"/>
    </row>
    <row r="15" spans="1:15" x14ac:dyDescent="0.25">
      <c r="A15" s="20" t="s">
        <v>9</v>
      </c>
      <c r="B15" s="21"/>
    </row>
    <row r="18" spans="1:19" ht="18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9" ht="20.2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9" ht="15.75" x14ac:dyDescent="0.25">
      <c r="B20" s="2"/>
    </row>
    <row r="21" spans="1:19" ht="15.75" x14ac:dyDescent="0.25">
      <c r="B21" s="2"/>
    </row>
    <row r="22" spans="1:19" ht="15.75" x14ac:dyDescent="0.25">
      <c r="B22" s="2"/>
    </row>
    <row r="23" spans="1:19" ht="15.75" x14ac:dyDescent="0.25">
      <c r="B23" s="2"/>
    </row>
    <row r="24" spans="1:19" ht="15.75" x14ac:dyDescent="0.25">
      <c r="B24" s="2"/>
    </row>
    <row r="25" spans="1:19" ht="15.75" x14ac:dyDescent="0.25">
      <c r="B25" s="2"/>
    </row>
    <row r="32" spans="1:19" x14ac:dyDescent="0.25">
      <c r="S32" s="1" t="s">
        <v>8</v>
      </c>
    </row>
  </sheetData>
  <mergeCells count="2">
    <mergeCell ref="A1:G1"/>
    <mergeCell ref="A4:K4"/>
  </mergeCells>
  <pageMargins left="0.43307086614173229" right="0.43307086614173229" top="0.74803149606299213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2026-05-06T02:03:38Z</dcterms:modified>
</cp:coreProperties>
</file>