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She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1" i="1"/>
  <c r="W33" l="1"/>
  <c r="V33"/>
  <c r="AA33" s="1"/>
  <c r="W25"/>
  <c r="V25"/>
  <c r="W23"/>
  <c r="V23"/>
  <c r="AA23" s="1"/>
  <c r="W21"/>
  <c r="V21"/>
  <c r="AA21" s="1"/>
  <c r="W19"/>
  <c r="V19"/>
  <c r="AA19" s="1"/>
  <c r="W17"/>
  <c r="V17"/>
  <c r="V31"/>
  <c r="W29"/>
  <c r="V29"/>
  <c r="W27"/>
  <c r="V27"/>
  <c r="AA27" s="1"/>
  <c r="W15"/>
  <c r="V15"/>
  <c r="Y25" l="1"/>
  <c r="Y31"/>
  <c r="Y33"/>
  <c r="Y21"/>
  <c r="Y23"/>
  <c r="Y19"/>
  <c r="Y17"/>
  <c r="Y29"/>
  <c r="AA25"/>
  <c r="AA17"/>
  <c r="AA29"/>
  <c r="Y27"/>
  <c r="Y15"/>
  <c r="AA15"/>
  <c r="AA36" l="1"/>
  <c r="AC36" s="1"/>
</calcChain>
</file>

<file path=xl/sharedStrings.xml><?xml version="1.0" encoding="utf-8"?>
<sst xmlns="http://schemas.openxmlformats.org/spreadsheetml/2006/main" count="66" uniqueCount="30">
  <si>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</si>
  <si>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</si>
  <si>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</si>
  <si>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</si>
  <si>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</si>
  <si>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</si>
  <si>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</si>
  <si>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Ср. ар. цена за ед. изм., руб._x000D_
 &lt;ц&gt;</t>
  </si>
  <si>
    <t xml:space="preserve">Ср. кв. откл. </t>
  </si>
  <si>
    <t>Коэфф. вариации</t>
  </si>
  <si>
    <t>Н(М)ЦК, руб.</t>
  </si>
  <si>
    <t>ВСЕГО</t>
  </si>
  <si>
    <t xml:space="preserve">Цена за ед. с НДС, руб. / ссылка на КП </t>
  </si>
  <si>
    <t>чел.</t>
  </si>
  <si>
    <t xml:space="preserve">кочегар </t>
  </si>
  <si>
    <t>уборщик служебных помещений</t>
  </si>
  <si>
    <t xml:space="preserve">сторож </t>
  </si>
  <si>
    <t>повар</t>
  </si>
  <si>
    <t xml:space="preserve">кухонный рабочий </t>
  </si>
  <si>
    <t xml:space="preserve">санитарка </t>
  </si>
  <si>
    <t>оператор стиральных машин</t>
  </si>
  <si>
    <t>ОБОСНОВАНИЕ</t>
  </si>
  <si>
    <t xml:space="preserve">на оказание услуг по проведению периодического медицинского осмотра сотрудников </t>
  </si>
  <si>
    <t>КП от 26.02.2025</t>
  </si>
  <si>
    <t>КП от 25.02.2025</t>
  </si>
  <si>
    <t>КП от 01.04.2026</t>
  </si>
  <si>
    <t>санитар</t>
  </si>
  <si>
    <t>специалист по социальной работе</t>
  </si>
  <si>
    <t xml:space="preserve">культорганизатор </t>
  </si>
  <si>
    <t xml:space="preserve">НМЦ расчитанная методом сопоставимых рыночных цен (анализ рынка) составляет 53 639,98 руб.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</si>
</sst>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u/>
      <sz val="12"/>
      <color rgb="FFFFFFFF"/>
      <name val="Times New Roman"/>
      <family val="1"/>
      <charset val="204"/>
    </font>
    <font>
      <sz val="9.75"/>
      <color rgb="FF000000"/>
      <name val="Times New Roman"/>
      <family val="1"/>
      <charset val="204"/>
    </font>
    <font>
      <u/>
      <sz val="8"/>
      <color rgb="FF5D7C9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9.75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8" fillId="0" borderId="0" xfId="0" applyNumberFormat="1" applyFont="1"/>
    <xf numFmtId="0" fontId="0" fillId="0" borderId="15" xfId="0" applyBorder="1" applyAlignment="1"/>
    <xf numFmtId="0" fontId="3" fillId="0" borderId="2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0" fontId="3" fillId="2" borderId="0" xfId="0" applyNumberFormat="1" applyFont="1" applyFill="1" applyAlignment="1">
      <alignment horizontal="left"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top" wrapText="1"/>
    </xf>
    <xf numFmtId="4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9</xdr:row>
      <xdr:rowOff>0</xdr:rowOff>
    </xdr:from>
    <xdr:to>
      <xdr:col>24</xdr:col>
      <xdr:colOff>0</xdr:colOff>
      <xdr:row>14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29</xdr:col>
      <xdr:colOff>0</xdr:colOff>
      <xdr:row>13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26</xdr:col>
      <xdr:colOff>0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9525</xdr:rowOff>
    </xdr:from>
    <xdr:to>
      <xdr:col>22</xdr:col>
      <xdr:colOff>0</xdr:colOff>
      <xdr:row>40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43</xdr:row>
      <xdr:rowOff>9525</xdr:rowOff>
    </xdr:from>
    <xdr:to>
      <xdr:col>11</xdr:col>
      <xdr:colOff>38100</xdr:colOff>
      <xdr:row>43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15</xdr:col>
      <xdr:colOff>0</xdr:colOff>
      <xdr:row>43</xdr:row>
      <xdr:rowOff>9525</xdr:rowOff>
    </xdr:from>
    <xdr:to>
      <xdr:col>19</xdr:col>
      <xdr:colOff>352425</xdr:colOff>
      <xdr:row>43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D45"/>
  <sheetViews>
    <sheetView tabSelected="1" topLeftCell="A31" zoomScaleNormal="100" workbookViewId="0">
      <selection activeCell="AI36" sqref="AI36"/>
    </sheetView>
  </sheetViews>
  <sheetFormatPr defaultRowHeight="15"/>
  <cols>
    <col min="1" max="1" width="3.85546875" customWidth="1"/>
    <col min="2" max="2" width="0.28515625" customWidth="1"/>
    <col min="3" max="3" width="19.42578125" customWidth="1"/>
    <col min="4" max="4" width="6.71093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1" customWidth="1"/>
    <col min="15" max="15" width="0.710937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5.28515625" customWidth="1"/>
    <col min="21" max="21" width="0.85546875" customWidth="1"/>
    <col min="22" max="22" width="10.28515625" customWidth="1"/>
    <col min="23" max="23" width="0.140625" customWidth="1"/>
    <col min="24" max="24" width="12.140625" customWidth="1"/>
    <col min="25" max="25" width="0.140625" customWidth="1"/>
    <col min="26" max="26" width="9.85546875" customWidth="1"/>
    <col min="27" max="27" width="0.140625" customWidth="1"/>
    <col min="28" max="28" width="18.140625" customWidth="1"/>
    <col min="29" max="29" width="0.28515625" customWidth="1"/>
  </cols>
  <sheetData>
    <row r="1" spans="1:29" ht="1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16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0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 ht="48.75" customHeight="1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ht="18" customHeight="1">
      <c r="A5" s="54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6"/>
    </row>
    <row r="6" spans="1:29" ht="1.5" customHeight="1">
      <c r="A6" s="16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16"/>
    </row>
    <row r="7" spans="1:29" ht="6" customHeight="1"/>
    <row r="8" spans="1:29" ht="51" customHeight="1">
      <c r="A8" s="25" t="s">
        <v>0</v>
      </c>
      <c r="B8" s="25"/>
      <c r="C8" s="25" t="s">
        <v>1</v>
      </c>
      <c r="D8" s="25" t="s">
        <v>2</v>
      </c>
      <c r="E8" s="25" t="s">
        <v>3</v>
      </c>
      <c r="F8" s="25"/>
      <c r="G8" s="25"/>
      <c r="H8" s="25" t="s">
        <v>4</v>
      </c>
      <c r="I8" s="25"/>
      <c r="J8" s="25"/>
      <c r="K8" s="25"/>
      <c r="L8" s="25"/>
      <c r="M8" s="25"/>
      <c r="N8" s="25"/>
      <c r="O8" s="25" t="s">
        <v>5</v>
      </c>
      <c r="P8" s="25"/>
      <c r="Q8" s="25"/>
      <c r="R8" s="25" t="s">
        <v>6</v>
      </c>
      <c r="S8" s="25"/>
      <c r="T8" s="25"/>
      <c r="U8" s="25"/>
      <c r="V8" s="25" t="s">
        <v>7</v>
      </c>
      <c r="W8" s="17" t="s">
        <v>8</v>
      </c>
      <c r="X8" s="17"/>
      <c r="Y8" s="17" t="s">
        <v>9</v>
      </c>
      <c r="Z8" s="17"/>
      <c r="AA8" s="17" t="s">
        <v>10</v>
      </c>
      <c r="AB8" s="17"/>
      <c r="AC8" s="17"/>
    </row>
    <row r="9" spans="1:29" ht="0.75" customHeight="1">
      <c r="A9" s="25"/>
      <c r="B9" s="25"/>
      <c r="C9" s="25"/>
      <c r="D9" s="25"/>
      <c r="E9" s="25"/>
      <c r="F9" s="25"/>
      <c r="G9" s="25"/>
      <c r="H9" s="25" t="s">
        <v>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"/>
      <c r="X9" s="3"/>
      <c r="Y9" s="17"/>
      <c r="Z9" s="17"/>
      <c r="AA9" s="2"/>
      <c r="AB9" s="32"/>
      <c r="AC9" s="32"/>
    </row>
    <row r="10" spans="1:29" ht="6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18"/>
      <c r="X10" s="26"/>
      <c r="Y10" s="17"/>
      <c r="Z10" s="17"/>
      <c r="AA10" s="27"/>
      <c r="AB10" s="26"/>
      <c r="AC10" s="26"/>
    </row>
    <row r="11" spans="1:29" ht="0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18"/>
      <c r="X11" s="26"/>
      <c r="Y11" s="2"/>
      <c r="Z11" s="3"/>
      <c r="AA11" s="27"/>
      <c r="AB11" s="26"/>
      <c r="AC11" s="26"/>
    </row>
    <row r="12" spans="1:29" ht="21.7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18"/>
      <c r="X12" s="26"/>
      <c r="Y12" s="2"/>
      <c r="Z12" s="1"/>
      <c r="AA12" s="27"/>
      <c r="AB12" s="26"/>
      <c r="AC12" s="26"/>
    </row>
    <row r="13" spans="1:29" ht="16.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18"/>
      <c r="X13" s="26"/>
      <c r="Y13" s="18"/>
      <c r="Z13" s="28"/>
      <c r="AA13" s="27"/>
      <c r="AB13" s="26"/>
      <c r="AC13" s="26"/>
    </row>
    <row r="14" spans="1:29" ht="0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18"/>
      <c r="X14" s="26"/>
      <c r="Y14" s="18"/>
      <c r="Z14" s="28"/>
      <c r="AA14" s="4"/>
      <c r="AB14" s="28"/>
      <c r="AC14" s="28"/>
    </row>
    <row r="15" spans="1:29" ht="21.75" customHeight="1">
      <c r="A15" s="25">
        <v>1</v>
      </c>
      <c r="B15" s="25"/>
      <c r="C15" s="37" t="s">
        <v>28</v>
      </c>
      <c r="D15" s="38">
        <v>1</v>
      </c>
      <c r="E15" s="39" t="s">
        <v>13</v>
      </c>
      <c r="F15" s="39"/>
      <c r="G15" s="39"/>
      <c r="H15" s="19">
        <v>3620</v>
      </c>
      <c r="I15" s="19"/>
      <c r="J15" s="19"/>
      <c r="K15" s="19"/>
      <c r="L15" s="19"/>
      <c r="M15" s="19"/>
      <c r="N15" s="19"/>
      <c r="O15" s="19">
        <v>3250</v>
      </c>
      <c r="P15" s="19"/>
      <c r="Q15" s="19"/>
      <c r="R15" s="19">
        <v>2990</v>
      </c>
      <c r="S15" s="19"/>
      <c r="T15" s="19"/>
      <c r="U15" s="19"/>
      <c r="V15" s="19">
        <f>ROUND(AVERAGE(H15,O15,R15),2)</f>
        <v>3286.67</v>
      </c>
      <c r="W15" s="19">
        <f>STDEV(H15,O15,R15)</f>
        <v>316.59648345067569</v>
      </c>
      <c r="X15" s="19"/>
      <c r="Y15" s="19">
        <f>W15/V15*100</f>
        <v>9.6327432766500944</v>
      </c>
      <c r="Z15" s="19"/>
      <c r="AA15" s="19">
        <f>V15*D15</f>
        <v>3286.67</v>
      </c>
      <c r="AB15" s="19"/>
      <c r="AC15" s="19"/>
    </row>
    <row r="16" spans="1:29" ht="68.25" customHeight="1">
      <c r="A16" s="25"/>
      <c r="B16" s="25"/>
      <c r="C16" s="37"/>
      <c r="D16" s="38"/>
      <c r="E16" s="39"/>
      <c r="F16" s="39"/>
      <c r="G16" s="39"/>
      <c r="H16" s="35" t="s">
        <v>25</v>
      </c>
      <c r="I16" s="36"/>
      <c r="J16" s="36"/>
      <c r="K16" s="36"/>
      <c r="L16" s="36"/>
      <c r="M16" s="36"/>
      <c r="N16" s="36"/>
      <c r="O16" s="29" t="s">
        <v>25</v>
      </c>
      <c r="P16" s="30"/>
      <c r="Q16" s="31"/>
      <c r="R16" s="29" t="s">
        <v>25</v>
      </c>
      <c r="S16" s="30"/>
      <c r="T16" s="30"/>
      <c r="U16" s="31"/>
      <c r="V16" s="19"/>
      <c r="W16" s="19"/>
      <c r="X16" s="19"/>
      <c r="Y16" s="19"/>
      <c r="Z16" s="19"/>
      <c r="AA16" s="19"/>
      <c r="AB16" s="19"/>
      <c r="AC16" s="19"/>
    </row>
    <row r="17" spans="1:29" ht="68.25" customHeight="1">
      <c r="A17" s="25">
        <v>2</v>
      </c>
      <c r="B17" s="25"/>
      <c r="C17" s="37" t="s">
        <v>27</v>
      </c>
      <c r="D17" s="38">
        <v>1</v>
      </c>
      <c r="E17" s="39" t="s">
        <v>13</v>
      </c>
      <c r="F17" s="39"/>
      <c r="G17" s="39"/>
      <c r="H17" s="19">
        <v>4380</v>
      </c>
      <c r="I17" s="19"/>
      <c r="J17" s="19"/>
      <c r="K17" s="19"/>
      <c r="L17" s="19"/>
      <c r="M17" s="19"/>
      <c r="N17" s="19"/>
      <c r="O17" s="19">
        <v>4200</v>
      </c>
      <c r="P17" s="19"/>
      <c r="Q17" s="19"/>
      <c r="R17" s="19">
        <v>3800</v>
      </c>
      <c r="S17" s="19"/>
      <c r="T17" s="19"/>
      <c r="U17" s="19"/>
      <c r="V17" s="19">
        <f>ROUND(AVERAGE(H17,O17,R17),2)</f>
        <v>4126.67</v>
      </c>
      <c r="W17" s="19">
        <f>STDEV(H17,O17,R17)</f>
        <v>296.87258770949546</v>
      </c>
      <c r="X17" s="19"/>
      <c r="Y17" s="19">
        <f>W17/V17*100</f>
        <v>7.1939987377109258</v>
      </c>
      <c r="Z17" s="19"/>
      <c r="AA17" s="19">
        <f>V17*D17</f>
        <v>4126.67</v>
      </c>
      <c r="AB17" s="19"/>
      <c r="AC17" s="19"/>
    </row>
    <row r="18" spans="1:29" ht="68.25" customHeight="1">
      <c r="A18" s="25"/>
      <c r="B18" s="25"/>
      <c r="C18" s="37"/>
      <c r="D18" s="38"/>
      <c r="E18" s="39"/>
      <c r="F18" s="39"/>
      <c r="G18" s="39"/>
      <c r="H18" s="35" t="s">
        <v>25</v>
      </c>
      <c r="I18" s="36"/>
      <c r="J18" s="36"/>
      <c r="K18" s="36"/>
      <c r="L18" s="36"/>
      <c r="M18" s="36"/>
      <c r="N18" s="36"/>
      <c r="O18" s="29" t="s">
        <v>25</v>
      </c>
      <c r="P18" s="30"/>
      <c r="Q18" s="31"/>
      <c r="R18" s="29" t="s">
        <v>25</v>
      </c>
      <c r="S18" s="30"/>
      <c r="T18" s="30"/>
      <c r="U18" s="31"/>
      <c r="V18" s="19"/>
      <c r="W18" s="19"/>
      <c r="X18" s="19"/>
      <c r="Y18" s="19"/>
      <c r="Z18" s="19"/>
      <c r="AA18" s="19"/>
      <c r="AB18" s="19"/>
      <c r="AC18" s="19"/>
    </row>
    <row r="19" spans="1:29" ht="68.25" customHeight="1">
      <c r="A19" s="25">
        <v>3</v>
      </c>
      <c r="B19" s="25"/>
      <c r="C19" s="37" t="s">
        <v>14</v>
      </c>
      <c r="D19" s="38">
        <v>1</v>
      </c>
      <c r="E19" s="39" t="s">
        <v>13</v>
      </c>
      <c r="F19" s="39"/>
      <c r="G19" s="39"/>
      <c r="H19" s="19">
        <v>2650</v>
      </c>
      <c r="I19" s="19"/>
      <c r="J19" s="19"/>
      <c r="K19" s="19"/>
      <c r="L19" s="19"/>
      <c r="M19" s="19"/>
      <c r="N19" s="19"/>
      <c r="O19" s="19">
        <v>2500</v>
      </c>
      <c r="P19" s="19"/>
      <c r="Q19" s="19"/>
      <c r="R19" s="19">
        <v>2240</v>
      </c>
      <c r="S19" s="19"/>
      <c r="T19" s="19"/>
      <c r="U19" s="19"/>
      <c r="V19" s="19">
        <f>ROUND(AVERAGE(H19,O19,R19),2)</f>
        <v>2463.33</v>
      </c>
      <c r="W19" s="19">
        <f>STDEV(H19,O19,R19)</f>
        <v>207.44477176668963</v>
      </c>
      <c r="X19" s="19"/>
      <c r="Y19" s="19">
        <f>W19/V19*100</f>
        <v>8.4213147149058241</v>
      </c>
      <c r="Z19" s="19"/>
      <c r="AA19" s="19">
        <f>V19*D19</f>
        <v>2463.33</v>
      </c>
      <c r="AB19" s="19"/>
      <c r="AC19" s="19"/>
    </row>
    <row r="20" spans="1:29" ht="68.25" customHeight="1">
      <c r="A20" s="25"/>
      <c r="B20" s="25"/>
      <c r="C20" s="37"/>
      <c r="D20" s="38"/>
      <c r="E20" s="39"/>
      <c r="F20" s="39"/>
      <c r="G20" s="39"/>
      <c r="H20" s="35" t="s">
        <v>25</v>
      </c>
      <c r="I20" s="36"/>
      <c r="J20" s="36"/>
      <c r="K20" s="36"/>
      <c r="L20" s="36"/>
      <c r="M20" s="36"/>
      <c r="N20" s="36"/>
      <c r="O20" s="29" t="s">
        <v>25</v>
      </c>
      <c r="P20" s="30"/>
      <c r="Q20" s="31"/>
      <c r="R20" s="29" t="s">
        <v>25</v>
      </c>
      <c r="S20" s="30"/>
      <c r="T20" s="30"/>
      <c r="U20" s="31"/>
      <c r="V20" s="19"/>
      <c r="W20" s="19"/>
      <c r="X20" s="19"/>
      <c r="Y20" s="19"/>
      <c r="Z20" s="19"/>
      <c r="AA20" s="19"/>
      <c r="AB20" s="19"/>
      <c r="AC20" s="19"/>
    </row>
    <row r="21" spans="1:29" ht="68.25" customHeight="1">
      <c r="A21" s="25">
        <v>4</v>
      </c>
      <c r="B21" s="25"/>
      <c r="C21" s="52" t="s">
        <v>15</v>
      </c>
      <c r="D21" s="38">
        <v>2</v>
      </c>
      <c r="E21" s="39" t="s">
        <v>13</v>
      </c>
      <c r="F21" s="39"/>
      <c r="G21" s="39"/>
      <c r="H21" s="19">
        <v>3700</v>
      </c>
      <c r="I21" s="19"/>
      <c r="J21" s="19"/>
      <c r="K21" s="19"/>
      <c r="L21" s="19"/>
      <c r="M21" s="19"/>
      <c r="N21" s="19"/>
      <c r="O21" s="19">
        <v>3400</v>
      </c>
      <c r="P21" s="19"/>
      <c r="Q21" s="19"/>
      <c r="R21" s="19">
        <v>3140</v>
      </c>
      <c r="S21" s="19"/>
      <c r="T21" s="19"/>
      <c r="U21" s="19"/>
      <c r="V21" s="19">
        <f>ROUND(AVERAGE(H21,O21,R21),2)</f>
        <v>3413.33</v>
      </c>
      <c r="W21" s="19">
        <f>STDEV(H21,O21,R21)</f>
        <v>280.2379940931138</v>
      </c>
      <c r="X21" s="19"/>
      <c r="Y21" s="19">
        <f>W21/V21*100</f>
        <v>8.2101055008778463</v>
      </c>
      <c r="Z21" s="19"/>
      <c r="AA21" s="19">
        <f>V21*D21</f>
        <v>6826.66</v>
      </c>
      <c r="AB21" s="19"/>
      <c r="AC21" s="19"/>
    </row>
    <row r="22" spans="1:29" ht="68.25" customHeight="1">
      <c r="A22" s="25"/>
      <c r="B22" s="25"/>
      <c r="C22" s="53"/>
      <c r="D22" s="38"/>
      <c r="E22" s="39"/>
      <c r="F22" s="39"/>
      <c r="G22" s="39"/>
      <c r="H22" s="35" t="s">
        <v>25</v>
      </c>
      <c r="I22" s="36"/>
      <c r="J22" s="36"/>
      <c r="K22" s="36"/>
      <c r="L22" s="36"/>
      <c r="M22" s="36"/>
      <c r="N22" s="36"/>
      <c r="O22" s="29" t="s">
        <v>25</v>
      </c>
      <c r="P22" s="30"/>
      <c r="Q22" s="31"/>
      <c r="R22" s="29" t="s">
        <v>25</v>
      </c>
      <c r="S22" s="30"/>
      <c r="T22" s="30"/>
      <c r="U22" s="31"/>
      <c r="V22" s="19"/>
      <c r="W22" s="19"/>
      <c r="X22" s="19"/>
      <c r="Y22" s="19"/>
      <c r="Z22" s="19"/>
      <c r="AA22" s="19"/>
      <c r="AB22" s="19"/>
      <c r="AC22" s="19"/>
    </row>
    <row r="23" spans="1:29" ht="68.25" customHeight="1">
      <c r="A23" s="25">
        <v>5</v>
      </c>
      <c r="B23" s="25"/>
      <c r="C23" s="37" t="s">
        <v>16</v>
      </c>
      <c r="D23" s="38">
        <v>3</v>
      </c>
      <c r="E23" s="39" t="s">
        <v>13</v>
      </c>
      <c r="F23" s="39"/>
      <c r="G23" s="39"/>
      <c r="H23" s="19">
        <v>2760</v>
      </c>
      <c r="I23" s="19"/>
      <c r="J23" s="19"/>
      <c r="K23" s="19"/>
      <c r="L23" s="19"/>
      <c r="M23" s="19"/>
      <c r="N23" s="19"/>
      <c r="O23" s="19">
        <v>2350</v>
      </c>
      <c r="P23" s="19"/>
      <c r="Q23" s="19"/>
      <c r="R23" s="19">
        <v>2020</v>
      </c>
      <c r="S23" s="19"/>
      <c r="T23" s="19"/>
      <c r="U23" s="19"/>
      <c r="V23" s="19">
        <f>ROUND(AVERAGE(H23,O23,R23),2)</f>
        <v>2376.67</v>
      </c>
      <c r="W23" s="19">
        <f>STDEV(H23,O23,R23)</f>
        <v>370.72002014098717</v>
      </c>
      <c r="X23" s="19"/>
      <c r="Y23" s="19">
        <f>W23/V23*100</f>
        <v>15.598295941000945</v>
      </c>
      <c r="Z23" s="19"/>
      <c r="AA23" s="19">
        <f>V23*D23</f>
        <v>7130.01</v>
      </c>
      <c r="AB23" s="19"/>
      <c r="AC23" s="19"/>
    </row>
    <row r="24" spans="1:29" ht="68.25" customHeight="1">
      <c r="A24" s="25"/>
      <c r="B24" s="25"/>
      <c r="C24" s="37"/>
      <c r="D24" s="38"/>
      <c r="E24" s="39"/>
      <c r="F24" s="39"/>
      <c r="G24" s="39"/>
      <c r="H24" s="35" t="s">
        <v>24</v>
      </c>
      <c r="I24" s="36"/>
      <c r="J24" s="36"/>
      <c r="K24" s="36"/>
      <c r="L24" s="36"/>
      <c r="M24" s="36"/>
      <c r="N24" s="36"/>
      <c r="O24" s="29" t="s">
        <v>23</v>
      </c>
      <c r="P24" s="30"/>
      <c r="Q24" s="31"/>
      <c r="R24" s="29" t="s">
        <v>23</v>
      </c>
      <c r="S24" s="30"/>
      <c r="T24" s="30"/>
      <c r="U24" s="31"/>
      <c r="V24" s="19"/>
      <c r="W24" s="19"/>
      <c r="X24" s="19"/>
      <c r="Y24" s="19"/>
      <c r="Z24" s="19"/>
      <c r="AA24" s="19"/>
      <c r="AB24" s="19"/>
      <c r="AC24" s="19"/>
    </row>
    <row r="25" spans="1:29" ht="68.25" customHeight="1">
      <c r="A25" s="25">
        <v>6</v>
      </c>
      <c r="B25" s="25"/>
      <c r="C25" s="52" t="s">
        <v>17</v>
      </c>
      <c r="D25" s="38">
        <v>2</v>
      </c>
      <c r="E25" s="39" t="s">
        <v>13</v>
      </c>
      <c r="F25" s="39"/>
      <c r="G25" s="39"/>
      <c r="H25" s="19">
        <v>4300</v>
      </c>
      <c r="I25" s="19"/>
      <c r="J25" s="19"/>
      <c r="K25" s="19"/>
      <c r="L25" s="19"/>
      <c r="M25" s="19"/>
      <c r="N25" s="19"/>
      <c r="O25" s="19">
        <v>4100</v>
      </c>
      <c r="P25" s="19"/>
      <c r="Q25" s="19"/>
      <c r="R25" s="19">
        <v>3850</v>
      </c>
      <c r="S25" s="19"/>
      <c r="T25" s="19"/>
      <c r="U25" s="19"/>
      <c r="V25" s="19">
        <f>ROUND(AVERAGE(H25,O25,R25),2)</f>
        <v>4083.33</v>
      </c>
      <c r="W25" s="19">
        <f>STDEV(H25,O25,R25)</f>
        <v>225.46248764114196</v>
      </c>
      <c r="X25" s="19"/>
      <c r="Y25" s="19">
        <f>W25/V25*100</f>
        <v>5.5215348169543477</v>
      </c>
      <c r="Z25" s="19"/>
      <c r="AA25" s="19">
        <f>V25*D25</f>
        <v>8166.66</v>
      </c>
      <c r="AB25" s="19"/>
      <c r="AC25" s="19"/>
    </row>
    <row r="26" spans="1:29" ht="68.25" customHeight="1">
      <c r="A26" s="25"/>
      <c r="B26" s="25"/>
      <c r="C26" s="53"/>
      <c r="D26" s="38"/>
      <c r="E26" s="39"/>
      <c r="F26" s="39"/>
      <c r="G26" s="39"/>
      <c r="H26" s="35" t="s">
        <v>25</v>
      </c>
      <c r="I26" s="36"/>
      <c r="J26" s="36"/>
      <c r="K26" s="36"/>
      <c r="L26" s="36"/>
      <c r="M26" s="36"/>
      <c r="N26" s="36"/>
      <c r="O26" s="29" t="s">
        <v>25</v>
      </c>
      <c r="P26" s="30"/>
      <c r="Q26" s="31"/>
      <c r="R26" s="29" t="s">
        <v>25</v>
      </c>
      <c r="S26" s="30"/>
      <c r="T26" s="30"/>
      <c r="U26" s="31"/>
      <c r="V26" s="19"/>
      <c r="W26" s="19"/>
      <c r="X26" s="19"/>
      <c r="Y26" s="19"/>
      <c r="Z26" s="19"/>
      <c r="AA26" s="19"/>
      <c r="AB26" s="19"/>
      <c r="AC26" s="19"/>
    </row>
    <row r="27" spans="1:29" ht="68.25" customHeight="1">
      <c r="A27" s="25">
        <v>7</v>
      </c>
      <c r="B27" s="25"/>
      <c r="C27" s="37" t="s">
        <v>18</v>
      </c>
      <c r="D27" s="38">
        <v>2</v>
      </c>
      <c r="E27" s="39" t="s">
        <v>13</v>
      </c>
      <c r="F27" s="39"/>
      <c r="G27" s="39"/>
      <c r="H27" s="19">
        <v>4530</v>
      </c>
      <c r="I27" s="19"/>
      <c r="J27" s="19"/>
      <c r="K27" s="19"/>
      <c r="L27" s="19"/>
      <c r="M27" s="19"/>
      <c r="N27" s="19"/>
      <c r="O27" s="19">
        <v>3950</v>
      </c>
      <c r="P27" s="19"/>
      <c r="Q27" s="19"/>
      <c r="R27" s="19">
        <v>3770</v>
      </c>
      <c r="S27" s="19"/>
      <c r="T27" s="19"/>
      <c r="U27" s="19"/>
      <c r="V27" s="19">
        <f>ROUND(AVERAGE(H27,O27,R27),2)</f>
        <v>4083.33</v>
      </c>
      <c r="W27" s="19">
        <f>STDEV(H27,O27,R27)</f>
        <v>397.15656022950458</v>
      </c>
      <c r="X27" s="19"/>
      <c r="Y27" s="19">
        <f>W27/V27*100</f>
        <v>9.7262910474907631</v>
      </c>
      <c r="Z27" s="19"/>
      <c r="AA27" s="19">
        <f>V27*D27</f>
        <v>8166.66</v>
      </c>
      <c r="AB27" s="19"/>
      <c r="AC27" s="19"/>
    </row>
    <row r="28" spans="1:29" ht="68.25" customHeight="1">
      <c r="A28" s="25"/>
      <c r="B28" s="25"/>
      <c r="C28" s="37"/>
      <c r="D28" s="38"/>
      <c r="E28" s="39"/>
      <c r="F28" s="39"/>
      <c r="G28" s="39"/>
      <c r="H28" s="35" t="s">
        <v>25</v>
      </c>
      <c r="I28" s="36"/>
      <c r="J28" s="36"/>
      <c r="K28" s="36"/>
      <c r="L28" s="36"/>
      <c r="M28" s="36"/>
      <c r="N28" s="36"/>
      <c r="O28" s="29" t="s">
        <v>25</v>
      </c>
      <c r="P28" s="30"/>
      <c r="Q28" s="31"/>
      <c r="R28" s="29" t="s">
        <v>25</v>
      </c>
      <c r="S28" s="30"/>
      <c r="T28" s="30"/>
      <c r="U28" s="31"/>
      <c r="V28" s="19"/>
      <c r="W28" s="19"/>
      <c r="X28" s="19"/>
      <c r="Y28" s="19"/>
      <c r="Z28" s="19"/>
      <c r="AA28" s="19"/>
      <c r="AB28" s="19"/>
      <c r="AC28" s="19"/>
    </row>
    <row r="29" spans="1:29" ht="137.25" customHeight="1">
      <c r="A29" s="25">
        <v>8</v>
      </c>
      <c r="B29" s="25"/>
      <c r="C29" s="52" t="s">
        <v>19</v>
      </c>
      <c r="D29" s="42">
        <v>2</v>
      </c>
      <c r="E29" s="44" t="s">
        <v>13</v>
      </c>
      <c r="F29" s="45"/>
      <c r="G29" s="46"/>
      <c r="H29" s="50">
        <v>3700</v>
      </c>
      <c r="I29" s="51"/>
      <c r="J29" s="51"/>
      <c r="K29" s="51"/>
      <c r="L29" s="51"/>
      <c r="M29" s="51"/>
      <c r="N29" s="19"/>
      <c r="O29" s="50">
        <v>3400</v>
      </c>
      <c r="P29" s="51"/>
      <c r="Q29" s="19"/>
      <c r="R29" s="50">
        <v>3140</v>
      </c>
      <c r="S29" s="51"/>
      <c r="T29" s="51"/>
      <c r="U29" s="19"/>
      <c r="V29" s="19">
        <f>ROUND(AVERAGE(H29,O29,R29),2)</f>
        <v>3413.33</v>
      </c>
      <c r="W29" s="19">
        <f>STDEV(H29,O29,R29)</f>
        <v>280.2379940931138</v>
      </c>
      <c r="X29" s="19"/>
      <c r="Y29" s="19">
        <f>W29/V29*100</f>
        <v>8.2101055008778463</v>
      </c>
      <c r="Z29" s="19"/>
      <c r="AA29" s="19">
        <f>V29*D29</f>
        <v>6826.66</v>
      </c>
      <c r="AB29" s="19"/>
      <c r="AC29" s="19"/>
    </row>
    <row r="30" spans="1:29" ht="44.25" customHeight="1">
      <c r="A30" s="25"/>
      <c r="B30" s="25"/>
      <c r="C30" s="53"/>
      <c r="D30" s="43"/>
      <c r="E30" s="47"/>
      <c r="F30" s="48"/>
      <c r="G30" s="49"/>
      <c r="H30" s="35" t="s">
        <v>25</v>
      </c>
      <c r="I30" s="36"/>
      <c r="J30" s="36"/>
      <c r="K30" s="36"/>
      <c r="L30" s="36"/>
      <c r="M30" s="36"/>
      <c r="N30" s="36"/>
      <c r="O30" s="29" t="s">
        <v>25</v>
      </c>
      <c r="P30" s="30"/>
      <c r="Q30" s="31"/>
      <c r="R30" s="29" t="s">
        <v>25</v>
      </c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</row>
    <row r="31" spans="1:29" ht="68.25" customHeight="1">
      <c r="A31" s="25">
        <v>9</v>
      </c>
      <c r="B31" s="25"/>
      <c r="C31" s="52" t="s">
        <v>20</v>
      </c>
      <c r="D31" s="42">
        <v>1</v>
      </c>
      <c r="E31" s="44" t="s">
        <v>13</v>
      </c>
      <c r="F31" s="45"/>
      <c r="G31" s="46"/>
      <c r="H31" s="50">
        <v>4450</v>
      </c>
      <c r="I31" s="51"/>
      <c r="J31" s="51"/>
      <c r="K31" s="51"/>
      <c r="L31" s="51"/>
      <c r="M31" s="51"/>
      <c r="N31" s="19"/>
      <c r="O31" s="50">
        <v>4100</v>
      </c>
      <c r="P31" s="51"/>
      <c r="Q31" s="19"/>
      <c r="R31" s="50">
        <v>3850</v>
      </c>
      <c r="S31" s="51"/>
      <c r="T31" s="51"/>
      <c r="U31" s="19"/>
      <c r="V31" s="19">
        <f>ROUND(AVERAGE(H31,O31,R31),2)</f>
        <v>4133.33</v>
      </c>
      <c r="W31" s="19">
        <f>STDEV(H31,O31,R31)</f>
        <v>301.38568866708334</v>
      </c>
      <c r="X31" s="19"/>
      <c r="Y31" s="19">
        <f>W31/V31*100</f>
        <v>7.2915951222642121</v>
      </c>
      <c r="Z31" s="19"/>
      <c r="AA31" s="19">
        <v>4133.33</v>
      </c>
      <c r="AB31" s="19"/>
      <c r="AC31" s="19"/>
    </row>
    <row r="32" spans="1:29" ht="68.25" customHeight="1">
      <c r="A32" s="25"/>
      <c r="B32" s="25"/>
      <c r="C32" s="53"/>
      <c r="D32" s="43"/>
      <c r="E32" s="47"/>
      <c r="F32" s="48"/>
      <c r="G32" s="49"/>
      <c r="H32" s="35" t="s">
        <v>25</v>
      </c>
      <c r="I32" s="36"/>
      <c r="J32" s="36"/>
      <c r="K32" s="36"/>
      <c r="L32" s="36"/>
      <c r="M32" s="36"/>
      <c r="N32" s="36"/>
      <c r="O32" s="29" t="s">
        <v>25</v>
      </c>
      <c r="P32" s="30"/>
      <c r="Q32" s="31"/>
      <c r="R32" s="29" t="s">
        <v>25</v>
      </c>
      <c r="S32" s="30"/>
      <c r="T32" s="30"/>
      <c r="U32" s="31"/>
      <c r="V32" s="19"/>
      <c r="W32" s="19"/>
      <c r="X32" s="19"/>
      <c r="Y32" s="19"/>
      <c r="Z32" s="19"/>
      <c r="AA32" s="19"/>
      <c r="AB32" s="19"/>
      <c r="AC32" s="19"/>
    </row>
    <row r="33" spans="1:30" ht="68.25" customHeight="1">
      <c r="A33" s="25">
        <v>11</v>
      </c>
      <c r="B33" s="25"/>
      <c r="C33" s="37" t="s">
        <v>26</v>
      </c>
      <c r="D33" s="38">
        <v>1</v>
      </c>
      <c r="E33" s="39" t="s">
        <v>13</v>
      </c>
      <c r="F33" s="39"/>
      <c r="G33" s="39"/>
      <c r="H33" s="19">
        <v>2950</v>
      </c>
      <c r="I33" s="19"/>
      <c r="J33" s="19"/>
      <c r="K33" s="19"/>
      <c r="L33" s="19"/>
      <c r="M33" s="19"/>
      <c r="N33" s="19"/>
      <c r="O33" s="19">
        <v>2600</v>
      </c>
      <c r="P33" s="19"/>
      <c r="Q33" s="19"/>
      <c r="R33" s="19">
        <v>1990</v>
      </c>
      <c r="S33" s="19"/>
      <c r="T33" s="19"/>
      <c r="U33" s="19"/>
      <c r="V33" s="19">
        <f>ROUND(AVERAGE(H33,O33,R33),2)</f>
        <v>2513.33</v>
      </c>
      <c r="W33" s="19">
        <f>STDEV(H33,O33,R33)</f>
        <v>485.8326186386974</v>
      </c>
      <c r="X33" s="19"/>
      <c r="Y33" s="19">
        <f>W33/V33*100</f>
        <v>19.330235927582031</v>
      </c>
      <c r="Z33" s="19"/>
      <c r="AA33" s="19">
        <f>V33*D33</f>
        <v>2513.33</v>
      </c>
      <c r="AB33" s="19"/>
      <c r="AC33" s="19"/>
    </row>
    <row r="34" spans="1:30" ht="68.25" customHeight="1">
      <c r="A34" s="25"/>
      <c r="B34" s="25"/>
      <c r="C34" s="37"/>
      <c r="D34" s="38"/>
      <c r="E34" s="39"/>
      <c r="F34" s="39"/>
      <c r="G34" s="39"/>
      <c r="H34" s="35" t="s">
        <v>25</v>
      </c>
      <c r="I34" s="36"/>
      <c r="J34" s="36"/>
      <c r="K34" s="36"/>
      <c r="L34" s="36"/>
      <c r="M34" s="36"/>
      <c r="N34" s="36"/>
      <c r="O34" s="29" t="s">
        <v>25</v>
      </c>
      <c r="P34" s="30"/>
      <c r="Q34" s="31"/>
      <c r="R34" s="29" t="s">
        <v>25</v>
      </c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</row>
    <row r="35" spans="1:30" ht="3.75" customHeight="1">
      <c r="A35" s="8"/>
      <c r="B35" s="8"/>
      <c r="C35" s="9"/>
      <c r="D35" s="10"/>
      <c r="E35" s="11"/>
      <c r="F35" s="11"/>
      <c r="G35" s="11"/>
      <c r="H35" s="12"/>
      <c r="I35" s="13"/>
      <c r="J35" s="13"/>
      <c r="K35" s="13"/>
      <c r="L35" s="13"/>
      <c r="M35" s="13"/>
      <c r="N35" s="13"/>
      <c r="O35" s="12"/>
      <c r="P35" s="13"/>
      <c r="Q35" s="13"/>
      <c r="R35" s="12"/>
      <c r="S35" s="13"/>
      <c r="T35" s="13"/>
      <c r="U35" s="13"/>
      <c r="V35" s="14"/>
      <c r="W35" s="14"/>
      <c r="X35" s="14"/>
      <c r="Y35" s="14"/>
      <c r="Z35" s="14"/>
      <c r="AA35" s="14"/>
      <c r="AB35" s="14"/>
      <c r="AC35" s="14"/>
    </row>
    <row r="36" spans="1:30" ht="18" customHeight="1">
      <c r="B36" s="41" t="s">
        <v>11</v>
      </c>
      <c r="C36" s="4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33">
        <f>SUM(AA15:AA35)</f>
        <v>53639.98000000001</v>
      </c>
      <c r="AB36" s="33"/>
      <c r="AC36" s="15">
        <f>SUM(AA36)</f>
        <v>53639.98000000001</v>
      </c>
    </row>
    <row r="37" spans="1:30" ht="9.75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7"/>
    </row>
    <row r="38" spans="1:30" ht="18" customHeight="1">
      <c r="B38" s="34" t="s">
        <v>29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</row>
    <row r="39" spans="1:30" ht="24" customHeight="1">
      <c r="AD39" s="5"/>
    </row>
    <row r="40" spans="1:30" ht="18" customHeight="1"/>
    <row r="41" spans="1:30" ht="1.5" customHeight="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30" ht="17.25" customHeight="1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1:30" ht="18" customHeight="1">
      <c r="B43" s="40"/>
      <c r="C43" s="40"/>
      <c r="D43" s="40"/>
      <c r="E43" s="40"/>
      <c r="F43" s="40"/>
      <c r="H43" s="40"/>
      <c r="I43" s="40"/>
      <c r="L43" s="40"/>
      <c r="M43" s="40"/>
    </row>
    <row r="44" spans="1:30" ht="1.5" customHeight="1">
      <c r="B44" s="40"/>
      <c r="C44" s="40"/>
      <c r="D44" s="40"/>
      <c r="E44" s="40"/>
      <c r="F44" s="40"/>
      <c r="I44" s="26"/>
      <c r="J44" s="26"/>
      <c r="K44" s="26"/>
      <c r="L44" s="26"/>
      <c r="P44" s="26"/>
      <c r="Q44" s="26"/>
      <c r="R44" s="26"/>
      <c r="S44" s="26"/>
      <c r="T44" s="26"/>
    </row>
    <row r="45" spans="1:30" ht="7.5" customHeight="1"/>
  </sheetData>
  <mergeCells count="176">
    <mergeCell ref="A5:AB5"/>
    <mergeCell ref="V33:V34"/>
    <mergeCell ref="W33:X34"/>
    <mergeCell ref="Y33:Z34"/>
    <mergeCell ref="AA33:AC34"/>
    <mergeCell ref="R33:U33"/>
    <mergeCell ref="H33:N33"/>
    <mergeCell ref="Y31:Z32"/>
    <mergeCell ref="AA31:AC32"/>
    <mergeCell ref="H32:N32"/>
    <mergeCell ref="O26:Q26"/>
    <mergeCell ref="R26:U26"/>
    <mergeCell ref="O31:Q31"/>
    <mergeCell ref="R31:U31"/>
    <mergeCell ref="V31:V32"/>
    <mergeCell ref="W31:X32"/>
    <mergeCell ref="O32:Q32"/>
    <mergeCell ref="V25:V26"/>
    <mergeCell ref="O28:Q28"/>
    <mergeCell ref="R28:U28"/>
    <mergeCell ref="AA29:AC30"/>
    <mergeCell ref="O27:Q27"/>
    <mergeCell ref="R27:U27"/>
    <mergeCell ref="V27:V28"/>
    <mergeCell ref="W27:X28"/>
    <mergeCell ref="Y27:Z28"/>
    <mergeCell ref="O29:Q29"/>
    <mergeCell ref="R29:U29"/>
    <mergeCell ref="V29:V30"/>
    <mergeCell ref="O30:Q30"/>
    <mergeCell ref="R30:U30"/>
    <mergeCell ref="O23:Q23"/>
    <mergeCell ref="R23:U23"/>
    <mergeCell ref="Y25:Z26"/>
    <mergeCell ref="AA25:AC26"/>
    <mergeCell ref="H26:N26"/>
    <mergeCell ref="AA23:AC24"/>
    <mergeCell ref="H24:N24"/>
    <mergeCell ref="O24:Q24"/>
    <mergeCell ref="R24:U24"/>
    <mergeCell ref="V23:V24"/>
    <mergeCell ref="W23:X24"/>
    <mergeCell ref="Y23:Z24"/>
    <mergeCell ref="W25:X26"/>
    <mergeCell ref="O25:Q25"/>
    <mergeCell ref="R25:U25"/>
    <mergeCell ref="A19:B20"/>
    <mergeCell ref="C19:C20"/>
    <mergeCell ref="D19:D20"/>
    <mergeCell ref="E19:G20"/>
    <mergeCell ref="H19:N19"/>
    <mergeCell ref="E23:G24"/>
    <mergeCell ref="H23:N23"/>
    <mergeCell ref="A23:B24"/>
    <mergeCell ref="C23:C24"/>
    <mergeCell ref="D23:D24"/>
    <mergeCell ref="Y21:Z22"/>
    <mergeCell ref="AA21:AC22"/>
    <mergeCell ref="H22:N22"/>
    <mergeCell ref="O22:Q22"/>
    <mergeCell ref="R22:U22"/>
    <mergeCell ref="A21:B22"/>
    <mergeCell ref="C21:C22"/>
    <mergeCell ref="D21:D22"/>
    <mergeCell ref="E21:G22"/>
    <mergeCell ref="V21:V22"/>
    <mergeCell ref="W21:X22"/>
    <mergeCell ref="H21:N21"/>
    <mergeCell ref="O21:Q21"/>
    <mergeCell ref="R21:U21"/>
    <mergeCell ref="AA19:AC20"/>
    <mergeCell ref="H20:N20"/>
    <mergeCell ref="O20:Q20"/>
    <mergeCell ref="R20:U20"/>
    <mergeCell ref="O19:Q19"/>
    <mergeCell ref="R19:U19"/>
    <mergeCell ref="V19:V20"/>
    <mergeCell ref="W19:X20"/>
    <mergeCell ref="Y19:Z20"/>
    <mergeCell ref="Y17:Z18"/>
    <mergeCell ref="AA17:AC18"/>
    <mergeCell ref="H18:N18"/>
    <mergeCell ref="O18:Q18"/>
    <mergeCell ref="R18:U18"/>
    <mergeCell ref="V17:V18"/>
    <mergeCell ref="W17:X18"/>
    <mergeCell ref="A17:B18"/>
    <mergeCell ref="C17:C18"/>
    <mergeCell ref="D17:D18"/>
    <mergeCell ref="E17:G18"/>
    <mergeCell ref="H17:N17"/>
    <mergeCell ref="O17:Q17"/>
    <mergeCell ref="R17:U17"/>
    <mergeCell ref="A29:B30"/>
    <mergeCell ref="C29:C30"/>
    <mergeCell ref="D29:D30"/>
    <mergeCell ref="E29:G30"/>
    <mergeCell ref="A25:B26"/>
    <mergeCell ref="C25:C26"/>
    <mergeCell ref="D25:D26"/>
    <mergeCell ref="E25:G26"/>
    <mergeCell ref="H25:N25"/>
    <mergeCell ref="H28:N28"/>
    <mergeCell ref="H29:N29"/>
    <mergeCell ref="E27:G28"/>
    <mergeCell ref="H27:N27"/>
    <mergeCell ref="W29:X30"/>
    <mergeCell ref="H30:N30"/>
    <mergeCell ref="B41:V41"/>
    <mergeCell ref="F42:S42"/>
    <mergeCell ref="B43:F44"/>
    <mergeCell ref="H43:I43"/>
    <mergeCell ref="L43:M43"/>
    <mergeCell ref="I44:L44"/>
    <mergeCell ref="P44:T44"/>
    <mergeCell ref="B36:C36"/>
    <mergeCell ref="R32:U32"/>
    <mergeCell ref="D31:D32"/>
    <mergeCell ref="E31:G32"/>
    <mergeCell ref="H31:N31"/>
    <mergeCell ref="A31:B32"/>
    <mergeCell ref="C31:C32"/>
    <mergeCell ref="A33:B34"/>
    <mergeCell ref="C33:C34"/>
    <mergeCell ref="D33:D34"/>
    <mergeCell ref="E33:G34"/>
    <mergeCell ref="H34:N34"/>
    <mergeCell ref="O34:Q34"/>
    <mergeCell ref="AB14:AC14"/>
    <mergeCell ref="Y8:Z10"/>
    <mergeCell ref="R34:U34"/>
    <mergeCell ref="O33:Q33"/>
    <mergeCell ref="AB9:AC9"/>
    <mergeCell ref="AA36:AB36"/>
    <mergeCell ref="B38:AC38"/>
    <mergeCell ref="H16:N16"/>
    <mergeCell ref="O16:Q16"/>
    <mergeCell ref="R16:U16"/>
    <mergeCell ref="W15:X16"/>
    <mergeCell ref="Y15:Z16"/>
    <mergeCell ref="AA15:AC16"/>
    <mergeCell ref="O15:Q15"/>
    <mergeCell ref="R15:U15"/>
    <mergeCell ref="V15:V16"/>
    <mergeCell ref="A15:B16"/>
    <mergeCell ref="C15:C16"/>
    <mergeCell ref="D15:D16"/>
    <mergeCell ref="E15:G16"/>
    <mergeCell ref="H15:N15"/>
    <mergeCell ref="A27:B28"/>
    <mergeCell ref="C27:C28"/>
    <mergeCell ref="D27:D28"/>
    <mergeCell ref="AA8:AC8"/>
    <mergeCell ref="W10:W14"/>
    <mergeCell ref="AA27:AC28"/>
    <mergeCell ref="Y29:Z30"/>
    <mergeCell ref="A1:AC1"/>
    <mergeCell ref="A2:AC2"/>
    <mergeCell ref="A3:AC3"/>
    <mergeCell ref="A4:AC4"/>
    <mergeCell ref="B6:X6"/>
    <mergeCell ref="A8:B14"/>
    <mergeCell ref="C8:C14"/>
    <mergeCell ref="D8:D14"/>
    <mergeCell ref="E8:G14"/>
    <mergeCell ref="H8:N8"/>
    <mergeCell ref="O8:Q8"/>
    <mergeCell ref="R8:U8"/>
    <mergeCell ref="V8:V14"/>
    <mergeCell ref="H9:U14"/>
    <mergeCell ref="W8:X8"/>
    <mergeCell ref="X10:X14"/>
    <mergeCell ref="AA10:AA13"/>
    <mergeCell ref="AB10:AC13"/>
    <mergeCell ref="Y13:Y14"/>
    <mergeCell ref="Z13:Z14"/>
  </mergeCells>
  <pageMargins left="0.119999997317791" right="0.109999999403954" top="0.15000000596046401" bottom="0" header="0.3" footer="0.3"/>
  <pageSetup paperSize="9" scale="71" orientation="portrait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stateproc</dc:creator>
  <cp:lastModifiedBy>Пользователь</cp:lastModifiedBy>
  <cp:lastPrinted>2026-04-03T09:48:01Z</cp:lastPrinted>
  <dcterms:created xsi:type="dcterms:W3CDTF">2019-02-26T08:35:40Z</dcterms:created>
  <dcterms:modified xsi:type="dcterms:W3CDTF">2026-05-15T09:21:02Z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