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4\Desktop\2026\Закупка товаров\Хозтовары\"/>
    </mc:Choice>
  </mc:AlternateContent>
  <bookViews>
    <workbookView xWindow="0" yWindow="0" windowWidth="28800" windowHeight="12330"/>
  </bookViews>
  <sheets>
    <sheet name="НМЦД " sheetId="2" r:id="rId1"/>
  </sheets>
  <calcPr calcId="162913" refMode="R1C1"/>
</workbook>
</file>

<file path=xl/calcChain.xml><?xml version="1.0" encoding="utf-8"?>
<calcChain xmlns="http://schemas.openxmlformats.org/spreadsheetml/2006/main">
  <c r="I27" i="2" l="1"/>
  <c r="L27" i="2" s="1"/>
  <c r="M27" i="2" s="1"/>
  <c r="I26" i="2"/>
  <c r="L26" i="2" s="1"/>
  <c r="M26" i="2" s="1"/>
  <c r="I25" i="2"/>
  <c r="L25" i="2" s="1"/>
  <c r="M25" i="2" s="1"/>
  <c r="I24" i="2"/>
  <c r="L24" i="2" s="1"/>
  <c r="M24" i="2" s="1"/>
  <c r="I23" i="2"/>
  <c r="J23" i="2" s="1"/>
  <c r="K23" i="2" s="1"/>
  <c r="I22" i="2"/>
  <c r="J22" i="2" s="1"/>
  <c r="K22" i="2" s="1"/>
  <c r="I21" i="2"/>
  <c r="L21" i="2" s="1"/>
  <c r="M21" i="2" s="1"/>
  <c r="I20" i="2"/>
  <c r="J20" i="2" s="1"/>
  <c r="K20" i="2" s="1"/>
  <c r="I19" i="2"/>
  <c r="L19" i="2" s="1"/>
  <c r="M19" i="2" s="1"/>
  <c r="I18" i="2"/>
  <c r="L18" i="2" s="1"/>
  <c r="M18" i="2" s="1"/>
  <c r="I17" i="2"/>
  <c r="L17" i="2" s="1"/>
  <c r="M17" i="2" s="1"/>
  <c r="I16" i="2"/>
  <c r="L16" i="2" s="1"/>
  <c r="M16" i="2" s="1"/>
  <c r="I15" i="2"/>
  <c r="L15" i="2" s="1"/>
  <c r="M15" i="2" s="1"/>
  <c r="I14" i="2"/>
  <c r="L14" i="2" s="1"/>
  <c r="M14" i="2" s="1"/>
  <c r="I13" i="2"/>
  <c r="L13" i="2" s="1"/>
  <c r="M13" i="2" s="1"/>
  <c r="I12" i="2"/>
  <c r="J12" i="2" s="1"/>
  <c r="K12" i="2" s="1"/>
  <c r="I11" i="2"/>
  <c r="L11" i="2" s="1"/>
  <c r="M11" i="2" s="1"/>
  <c r="J27" i="2" l="1"/>
  <c r="K27" i="2" s="1"/>
  <c r="J26" i="2"/>
  <c r="K26" i="2" s="1"/>
  <c r="J25" i="2"/>
  <c r="K25" i="2" s="1"/>
  <c r="J24" i="2"/>
  <c r="K24" i="2" s="1"/>
  <c r="L23" i="2"/>
  <c r="M23" i="2" s="1"/>
  <c r="L22" i="2"/>
  <c r="M22" i="2" s="1"/>
  <c r="J21" i="2"/>
  <c r="K21" i="2" s="1"/>
  <c r="L20" i="2"/>
  <c r="M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L12" i="2"/>
  <c r="M12" i="2" s="1"/>
  <c r="J11" i="2"/>
  <c r="K11" i="2" s="1"/>
  <c r="I28" i="2"/>
  <c r="L28" i="2" s="1"/>
  <c r="M28" i="2" s="1"/>
  <c r="J28" i="2" l="1"/>
  <c r="K28" i="2" s="1"/>
  <c r="I10" i="2" l="1"/>
  <c r="J10" i="2" s="1"/>
  <c r="K10" i="2" s="1"/>
  <c r="L10" i="2" l="1"/>
  <c r="M10" i="2" s="1"/>
  <c r="I9" i="2"/>
  <c r="I8" i="2"/>
  <c r="J8" i="2" s="1"/>
  <c r="K8" i="2" s="1"/>
  <c r="L9" i="2" l="1"/>
  <c r="M9" i="2" s="1"/>
  <c r="J9" i="2"/>
  <c r="K9" i="2" s="1"/>
  <c r="L8" i="2"/>
  <c r="M8" i="2" s="1"/>
  <c r="I5" i="2" l="1"/>
  <c r="I6" i="2"/>
  <c r="I7" i="2"/>
  <c r="L7" i="2" l="1"/>
  <c r="M7" i="2" s="1"/>
  <c r="J7" i="2"/>
  <c r="K7" i="2" s="1"/>
  <c r="L6" i="2"/>
  <c r="M6" i="2" s="1"/>
  <c r="J6" i="2"/>
  <c r="K6" i="2" s="1"/>
  <c r="L5" i="2"/>
  <c r="M5" i="2" s="1"/>
  <c r="J5" i="2"/>
  <c r="K5" i="2" s="1"/>
  <c r="M29" i="2" l="1"/>
  <c r="I31" i="2" l="1"/>
</calcChain>
</file>

<file path=xl/sharedStrings.xml><?xml version="1.0" encoding="utf-8"?>
<sst xmlns="http://schemas.openxmlformats.org/spreadsheetml/2006/main" count="94" uniqueCount="50">
  <si>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</si>
  <si>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</si>
  <si>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</si>
  <si>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</si>
  <si>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</si>
  <si>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</si>
  <si>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</si>
  <si>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</si>
  <si>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</si>
  <si>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</si>
  <si>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</si>
  <si>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</si>
  <si>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</si>
  <si>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</si>
  <si>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</si>
  <si>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</si>
  <si>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</si>
  <si>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</si>
  <si>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</si>
  <si>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Приложение № 2
к запросу котировок в электронной форме 
от «___» ________ 202_ г. № ___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</si>
  <si>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</si>
  <si>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 xml:space="preserve">При определениеии начальной (максимальной) цены Договора на поставку автозапчастей товаров применен метод сопоставимых рыночных цен (анализ рынка). </t>
  </si>
  <si>
    <t>шт.</t>
  </si>
  <si>
    <t>Салфетки бумажные</t>
  </si>
  <si>
    <t>упак</t>
  </si>
  <si>
    <t>Обоснование начальной (максимальной) цены Договора на поставку хозяйственных товаров</t>
  </si>
  <si>
    <t>Стакан – шейкер ПЭТ с купольной крышкой с отверстием</t>
  </si>
  <si>
    <t>Перчатки латексные хозяйственные сверхпрочные</t>
  </si>
  <si>
    <t>пара</t>
  </si>
  <si>
    <t>Перчатки хлопчатобумажные с ПВХ-покрытием, «Стандарт»</t>
  </si>
  <si>
    <t xml:space="preserve">Средство для посудомоечных машин «МЕГА-М» 
(или эквивалент)
</t>
  </si>
  <si>
    <t>Ополаскиватель кислотный для посудомоечных машин «Просепт» (или эквивалент)</t>
  </si>
  <si>
    <t>Тряпка для пола из микрофибры «ТЕХТОР» (или эквивалент)</t>
  </si>
  <si>
    <t xml:space="preserve">Фольга алюминиевая </t>
  </si>
  <si>
    <t>Пакет фасовочный типа «майка»</t>
  </si>
  <si>
    <t xml:space="preserve">Пакет фасовочный из полиэтилена низкого давления (ПНД)
</t>
  </si>
  <si>
    <t>Пакет фасовочный из полиэтилена низкого давления (ПНД)</t>
  </si>
  <si>
    <t>Пищевая полиэтиленовая плёнка</t>
  </si>
  <si>
    <t xml:space="preserve">Мешок для мусора 120л в рулонах </t>
  </si>
  <si>
    <t xml:space="preserve">Мешок для мусора 180л в рулонах </t>
  </si>
  <si>
    <t>Пакет для мусора 60 л.</t>
  </si>
  <si>
    <t>Контейнер бумажный с окном</t>
  </si>
  <si>
    <t xml:space="preserve">Мыло хозяйственное </t>
  </si>
  <si>
    <t>Чистящее средство Доместос 1 л. Ультра Блеск 1/12 (эквивалент)</t>
  </si>
  <si>
    <t xml:space="preserve">Губка металлическая </t>
  </si>
  <si>
    <t xml:space="preserve">Контейнер с крышкой 200мл </t>
  </si>
  <si>
    <t xml:space="preserve">Контейнер прямоугольный с крышкой 1500мл </t>
  </si>
  <si>
    <t xml:space="preserve">Контейнер с крышкой ПЛОСКИЙ 500мл </t>
  </si>
  <si>
    <t>Порошок стиральный МИФ Автомат (или эквивалент)</t>
  </si>
  <si>
    <t>коробка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</si>
</sst>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5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8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934575" y="369569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89383" y="3485590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17" zoomScaleNormal="100" workbookViewId="0">
      <selection activeCell="O21" sqref="O21"/>
    </sheetView>
  </sheetViews>
  <sheetFormatPr defaultColWidth="9.140625" defaultRowHeight="12.75" x14ac:dyDescent="0.2"/>
  <cols>
    <col min="1" max="1" width="3.140625" style="1" bestFit="1" customWidth="1"/>
    <col min="2" max="2" width="31" style="22" bestFit="1" customWidth="1"/>
    <col min="3" max="3" width="24.140625" style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11" style="1" customWidth="1"/>
    <col min="13" max="13" width="16.28515625" style="1" customWidth="1"/>
    <col min="14" max="16384" width="9.140625" style="1"/>
  </cols>
  <sheetData>
    <row r="1" spans="1:13" ht="67.5" customHeight="1" x14ac:dyDescent="0.2">
      <c r="I1" s="44" t="s">
        <v>19</v>
      </c>
      <c r="J1" s="43"/>
      <c r="K1" s="43"/>
      <c r="L1" s="43"/>
      <c r="M1" s="43"/>
    </row>
    <row r="2" spans="1:13" ht="39" customHeight="1" x14ac:dyDescent="0.2">
      <c r="A2" s="45" t="s">
        <v>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133.5" customHeight="1" x14ac:dyDescent="0.2">
      <c r="A3" s="46" t="s">
        <v>0</v>
      </c>
      <c r="B3" s="46" t="s">
        <v>1</v>
      </c>
      <c r="C3" s="46" t="s">
        <v>2</v>
      </c>
      <c r="D3" s="46" t="s">
        <v>3</v>
      </c>
      <c r="E3" s="46" t="s">
        <v>17</v>
      </c>
      <c r="F3" s="46" t="s">
        <v>4</v>
      </c>
      <c r="G3" s="46"/>
      <c r="H3" s="46"/>
      <c r="I3" s="48" t="s">
        <v>5</v>
      </c>
      <c r="J3" s="48"/>
      <c r="K3" s="48"/>
      <c r="L3" s="49" t="s">
        <v>6</v>
      </c>
      <c r="M3" s="49"/>
    </row>
    <row r="4" spans="1:13" ht="180" customHeight="1" x14ac:dyDescent="0.2">
      <c r="A4" s="46"/>
      <c r="B4" s="47"/>
      <c r="C4" s="46"/>
      <c r="D4" s="47"/>
      <c r="E4" s="47"/>
      <c r="F4" s="19" t="s">
        <v>14</v>
      </c>
      <c r="G4" s="19" t="s">
        <v>15</v>
      </c>
      <c r="H4" s="14" t="s">
        <v>16</v>
      </c>
      <c r="I4" s="14" t="s">
        <v>7</v>
      </c>
      <c r="J4" s="14" t="s">
        <v>8</v>
      </c>
      <c r="K4" s="14" t="s">
        <v>9</v>
      </c>
      <c r="L4" s="15" t="s">
        <v>10</v>
      </c>
      <c r="M4" s="15" t="s">
        <v>20</v>
      </c>
    </row>
    <row r="5" spans="1:13" s="33" customFormat="1" ht="31.5" x14ac:dyDescent="0.25">
      <c r="A5" s="24">
        <v>1</v>
      </c>
      <c r="B5" s="25" t="s">
        <v>23</v>
      </c>
      <c r="C5" s="26" t="s">
        <v>13</v>
      </c>
      <c r="D5" s="27" t="s">
        <v>49</v>
      </c>
      <c r="E5" s="28">
        <v>40</v>
      </c>
      <c r="F5" s="29">
        <v>1901</v>
      </c>
      <c r="G5" s="30">
        <v>1900</v>
      </c>
      <c r="H5" s="30">
        <v>1878.12</v>
      </c>
      <c r="I5" s="31">
        <f t="shared" ref="I5:I28" si="0">AVERAGE(F5:H5)</f>
        <v>1893.04</v>
      </c>
      <c r="J5" s="32">
        <f t="shared" ref="J5:J28" si="1">SQRT(((SUM((POWER(H5-I5,2)),(POWER(G5-I5,2)),(POWER(F5-I5,2)))/(COLUMNS(F5:H5)-1))))</f>
        <v>12.930769505331135</v>
      </c>
      <c r="K5" s="32">
        <f t="shared" ref="K5:K28" si="2">J5/I5*100</f>
        <v>0.68306900569090645</v>
      </c>
      <c r="L5" s="16">
        <f t="shared" ref="L5:L28" si="3">ROUND(I5,2)</f>
        <v>1893.04</v>
      </c>
      <c r="M5" s="16">
        <f t="shared" ref="M5:M28" si="4">L5*E5</f>
        <v>75721.600000000006</v>
      </c>
    </row>
    <row r="6" spans="1:13" s="33" customFormat="1" ht="31.5" x14ac:dyDescent="0.25">
      <c r="A6" s="24">
        <v>2</v>
      </c>
      <c r="B6" s="25" t="s">
        <v>27</v>
      </c>
      <c r="C6" s="26" t="s">
        <v>13</v>
      </c>
      <c r="D6" s="27" t="s">
        <v>28</v>
      </c>
      <c r="E6" s="28">
        <v>200</v>
      </c>
      <c r="F6" s="29">
        <v>106</v>
      </c>
      <c r="G6" s="30">
        <v>105</v>
      </c>
      <c r="H6" s="30">
        <v>102.42</v>
      </c>
      <c r="I6" s="31">
        <f t="shared" si="0"/>
        <v>104.47333333333334</v>
      </c>
      <c r="J6" s="32">
        <f t="shared" si="1"/>
        <v>1.8471960733320461</v>
      </c>
      <c r="K6" s="32">
        <f t="shared" si="2"/>
        <v>1.768102935357073</v>
      </c>
      <c r="L6" s="16">
        <f t="shared" si="3"/>
        <v>104.47</v>
      </c>
      <c r="M6" s="16">
        <f t="shared" si="4"/>
        <v>20894</v>
      </c>
    </row>
    <row r="7" spans="1:13" s="33" customFormat="1" ht="47.25" x14ac:dyDescent="0.25">
      <c r="A7" s="24">
        <v>3</v>
      </c>
      <c r="B7" s="25" t="s">
        <v>29</v>
      </c>
      <c r="C7" s="26" t="s">
        <v>13</v>
      </c>
      <c r="D7" s="27" t="s">
        <v>28</v>
      </c>
      <c r="E7" s="28">
        <v>700</v>
      </c>
      <c r="F7" s="29">
        <v>30.6</v>
      </c>
      <c r="G7" s="30">
        <v>30.5</v>
      </c>
      <c r="H7" s="30">
        <v>30.3</v>
      </c>
      <c r="I7" s="31">
        <f t="shared" si="0"/>
        <v>30.466666666666669</v>
      </c>
      <c r="J7" s="32">
        <f t="shared" si="1"/>
        <v>0.15275252316519491</v>
      </c>
      <c r="K7" s="32">
        <f t="shared" si="2"/>
        <v>0.50137589660348436</v>
      </c>
      <c r="L7" s="16">
        <f t="shared" si="3"/>
        <v>30.47</v>
      </c>
      <c r="M7" s="16">
        <f t="shared" si="4"/>
        <v>21329</v>
      </c>
    </row>
    <row r="8" spans="1:13" s="33" customFormat="1" ht="75.75" customHeight="1" x14ac:dyDescent="0.25">
      <c r="A8" s="24">
        <v>4</v>
      </c>
      <c r="B8" s="25" t="s">
        <v>30</v>
      </c>
      <c r="C8" s="26" t="s">
        <v>13</v>
      </c>
      <c r="D8" s="27" t="s">
        <v>22</v>
      </c>
      <c r="E8" s="28">
        <v>15</v>
      </c>
      <c r="F8" s="29">
        <v>1501</v>
      </c>
      <c r="G8" s="30">
        <v>1500</v>
      </c>
      <c r="H8" s="30">
        <v>1493.98</v>
      </c>
      <c r="I8" s="31">
        <f t="shared" si="0"/>
        <v>1498.3266666666666</v>
      </c>
      <c r="J8" s="32">
        <f t="shared" si="1"/>
        <v>3.7973850651906838</v>
      </c>
      <c r="K8" s="32">
        <f t="shared" si="2"/>
        <v>0.25344173267894521</v>
      </c>
      <c r="L8" s="16">
        <f t="shared" si="3"/>
        <v>1498.33</v>
      </c>
      <c r="M8" s="16">
        <f t="shared" si="4"/>
        <v>22474.949999999997</v>
      </c>
    </row>
    <row r="9" spans="1:13" s="33" customFormat="1" ht="47.25" x14ac:dyDescent="0.25">
      <c r="A9" s="24">
        <v>5</v>
      </c>
      <c r="B9" s="25" t="s">
        <v>31</v>
      </c>
      <c r="C9" s="26" t="s">
        <v>13</v>
      </c>
      <c r="D9" s="27" t="s">
        <v>22</v>
      </c>
      <c r="E9" s="28">
        <v>10</v>
      </c>
      <c r="F9" s="29">
        <v>2101</v>
      </c>
      <c r="G9" s="30">
        <v>2100</v>
      </c>
      <c r="H9" s="30">
        <v>1938.38</v>
      </c>
      <c r="I9" s="31">
        <f t="shared" si="0"/>
        <v>2046.46</v>
      </c>
      <c r="J9" s="32">
        <f t="shared" si="1"/>
        <v>93.601361101214707</v>
      </c>
      <c r="K9" s="32">
        <f t="shared" si="2"/>
        <v>4.5738182569517463</v>
      </c>
      <c r="L9" s="16">
        <f t="shared" si="3"/>
        <v>2046.46</v>
      </c>
      <c r="M9" s="16">
        <f t="shared" si="4"/>
        <v>20464.599999999999</v>
      </c>
    </row>
    <row r="10" spans="1:13" s="33" customFormat="1" ht="47.25" x14ac:dyDescent="0.25">
      <c r="A10" s="24">
        <v>6</v>
      </c>
      <c r="B10" s="34" t="s">
        <v>32</v>
      </c>
      <c r="C10" s="26" t="s">
        <v>13</v>
      </c>
      <c r="D10" s="35" t="s">
        <v>22</v>
      </c>
      <c r="E10" s="36">
        <v>50</v>
      </c>
      <c r="F10" s="37">
        <v>306</v>
      </c>
      <c r="G10" s="38">
        <v>305</v>
      </c>
      <c r="H10" s="30">
        <v>298.63</v>
      </c>
      <c r="I10" s="31">
        <f t="shared" si="0"/>
        <v>303.20999999999998</v>
      </c>
      <c r="J10" s="32">
        <f t="shared" si="1"/>
        <v>3.9977868877667828</v>
      </c>
      <c r="K10" s="32">
        <f t="shared" si="2"/>
        <v>1.3184878096918911</v>
      </c>
      <c r="L10" s="16">
        <f t="shared" si="3"/>
        <v>303.20999999999998</v>
      </c>
      <c r="M10" s="16">
        <f t="shared" si="4"/>
        <v>15160.499999999998</v>
      </c>
    </row>
    <row r="11" spans="1:13" s="33" customFormat="1" ht="31.5" x14ac:dyDescent="0.25">
      <c r="A11" s="24">
        <v>7</v>
      </c>
      <c r="B11" s="34" t="s">
        <v>33</v>
      </c>
      <c r="C11" s="26" t="s">
        <v>13</v>
      </c>
      <c r="D11" s="35" t="s">
        <v>22</v>
      </c>
      <c r="E11" s="36">
        <v>100</v>
      </c>
      <c r="F11" s="37">
        <v>721</v>
      </c>
      <c r="G11" s="38">
        <v>720</v>
      </c>
      <c r="H11" s="30">
        <v>719.64</v>
      </c>
      <c r="I11" s="31">
        <f t="shared" si="0"/>
        <v>720.21333333333325</v>
      </c>
      <c r="J11" s="32">
        <f t="shared" si="1"/>
        <v>0.70465121395860886</v>
      </c>
      <c r="K11" s="32">
        <f t="shared" si="2"/>
        <v>9.7839234758026639E-2</v>
      </c>
      <c r="L11" s="16">
        <f t="shared" si="3"/>
        <v>720.21</v>
      </c>
      <c r="M11" s="16">
        <f t="shared" si="4"/>
        <v>72021</v>
      </c>
    </row>
    <row r="12" spans="1:13" s="33" customFormat="1" ht="31.5" x14ac:dyDescent="0.25">
      <c r="A12" s="24">
        <v>8</v>
      </c>
      <c r="B12" s="34" t="s">
        <v>34</v>
      </c>
      <c r="C12" s="26" t="s">
        <v>13</v>
      </c>
      <c r="D12" s="35" t="s">
        <v>24</v>
      </c>
      <c r="E12" s="36">
        <v>20</v>
      </c>
      <c r="F12" s="37">
        <v>446</v>
      </c>
      <c r="G12" s="38">
        <v>445</v>
      </c>
      <c r="H12" s="30">
        <v>440.1</v>
      </c>
      <c r="I12" s="31">
        <f t="shared" si="0"/>
        <v>443.7</v>
      </c>
      <c r="J12" s="32">
        <f t="shared" si="1"/>
        <v>3.1575306807693755</v>
      </c>
      <c r="K12" s="32">
        <f t="shared" si="2"/>
        <v>0.71163639413328272</v>
      </c>
      <c r="L12" s="16">
        <f t="shared" si="3"/>
        <v>443.7</v>
      </c>
      <c r="M12" s="16">
        <f t="shared" si="4"/>
        <v>8874</v>
      </c>
    </row>
    <row r="13" spans="1:13" s="33" customFormat="1" ht="63" x14ac:dyDescent="0.25">
      <c r="A13" s="24">
        <v>9</v>
      </c>
      <c r="B13" s="34" t="s">
        <v>35</v>
      </c>
      <c r="C13" s="26" t="s">
        <v>13</v>
      </c>
      <c r="D13" s="35" t="s">
        <v>24</v>
      </c>
      <c r="E13" s="36">
        <v>15</v>
      </c>
      <c r="F13" s="37">
        <v>511</v>
      </c>
      <c r="G13" s="38">
        <v>510</v>
      </c>
      <c r="H13" s="30">
        <v>507.02</v>
      </c>
      <c r="I13" s="31">
        <f t="shared" si="0"/>
        <v>509.34</v>
      </c>
      <c r="J13" s="32">
        <f t="shared" si="1"/>
        <v>2.0704588863341482</v>
      </c>
      <c r="K13" s="32">
        <f t="shared" si="2"/>
        <v>0.40649838739037741</v>
      </c>
      <c r="L13" s="16">
        <f t="shared" si="3"/>
        <v>509.34</v>
      </c>
      <c r="M13" s="16">
        <f t="shared" si="4"/>
        <v>7640.0999999999995</v>
      </c>
    </row>
    <row r="14" spans="1:13" s="33" customFormat="1" ht="47.25" x14ac:dyDescent="0.25">
      <c r="A14" s="24">
        <v>10</v>
      </c>
      <c r="B14" s="34" t="s">
        <v>36</v>
      </c>
      <c r="C14" s="26" t="s">
        <v>13</v>
      </c>
      <c r="D14" s="35" t="s">
        <v>24</v>
      </c>
      <c r="E14" s="36">
        <v>15</v>
      </c>
      <c r="F14" s="37">
        <v>446</v>
      </c>
      <c r="G14" s="38">
        <v>445</v>
      </c>
      <c r="H14" s="30">
        <v>440.29</v>
      </c>
      <c r="I14" s="31">
        <f t="shared" si="0"/>
        <v>443.76333333333332</v>
      </c>
      <c r="J14" s="32">
        <f t="shared" si="1"/>
        <v>3.0492676716440066</v>
      </c>
      <c r="K14" s="32">
        <f t="shared" si="2"/>
        <v>0.68713826551179835</v>
      </c>
      <c r="L14" s="16">
        <f t="shared" si="3"/>
        <v>443.76</v>
      </c>
      <c r="M14" s="16">
        <f t="shared" si="4"/>
        <v>6656.4</v>
      </c>
    </row>
    <row r="15" spans="1:13" s="33" customFormat="1" ht="31.5" x14ac:dyDescent="0.25">
      <c r="A15" s="24">
        <v>11</v>
      </c>
      <c r="B15" s="50" t="s">
        <v>37</v>
      </c>
      <c r="C15" s="26" t="s">
        <v>13</v>
      </c>
      <c r="D15" s="35" t="s">
        <v>22</v>
      </c>
      <c r="E15" s="36">
        <v>100</v>
      </c>
      <c r="F15" s="37">
        <v>171</v>
      </c>
      <c r="G15" s="38">
        <v>170</v>
      </c>
      <c r="H15" s="30">
        <v>166.32</v>
      </c>
      <c r="I15" s="31">
        <f t="shared" si="0"/>
        <v>169.10666666666665</v>
      </c>
      <c r="J15" s="32">
        <f t="shared" si="1"/>
        <v>2.4645756903234588</v>
      </c>
      <c r="K15" s="32">
        <f t="shared" si="2"/>
        <v>1.4574089472069653</v>
      </c>
      <c r="L15" s="16">
        <f t="shared" si="3"/>
        <v>169.11</v>
      </c>
      <c r="M15" s="16">
        <f t="shared" si="4"/>
        <v>16911</v>
      </c>
    </row>
    <row r="16" spans="1:13" s="33" customFormat="1" ht="31.5" x14ac:dyDescent="0.25">
      <c r="A16" s="24">
        <v>12</v>
      </c>
      <c r="B16" s="34" t="s">
        <v>37</v>
      </c>
      <c r="C16" s="26" t="s">
        <v>13</v>
      </c>
      <c r="D16" s="35" t="s">
        <v>22</v>
      </c>
      <c r="E16" s="36">
        <v>100</v>
      </c>
      <c r="F16" s="37">
        <v>211</v>
      </c>
      <c r="G16" s="38">
        <v>210</v>
      </c>
      <c r="H16" s="30">
        <v>204.68</v>
      </c>
      <c r="I16" s="31">
        <f t="shared" si="0"/>
        <v>208.56000000000003</v>
      </c>
      <c r="J16" s="32">
        <f t="shared" si="1"/>
        <v>3.3971752972138445</v>
      </c>
      <c r="K16" s="32">
        <f t="shared" si="2"/>
        <v>1.6288719300028021</v>
      </c>
      <c r="L16" s="16">
        <f t="shared" si="3"/>
        <v>208.56</v>
      </c>
      <c r="M16" s="16">
        <f t="shared" si="4"/>
        <v>20856</v>
      </c>
    </row>
    <row r="17" spans="1:13" s="33" customFormat="1" ht="31.5" x14ac:dyDescent="0.25">
      <c r="A17" s="24">
        <v>13</v>
      </c>
      <c r="B17" s="34" t="s">
        <v>38</v>
      </c>
      <c r="C17" s="26" t="s">
        <v>13</v>
      </c>
      <c r="D17" s="35" t="s">
        <v>22</v>
      </c>
      <c r="E17" s="36">
        <v>200</v>
      </c>
      <c r="F17" s="37">
        <v>171</v>
      </c>
      <c r="G17" s="38">
        <v>150</v>
      </c>
      <c r="H17" s="30">
        <v>133.08000000000001</v>
      </c>
      <c r="I17" s="31">
        <f t="shared" si="0"/>
        <v>151.36000000000001</v>
      </c>
      <c r="J17" s="32">
        <f t="shared" si="1"/>
        <v>18.996547054662322</v>
      </c>
      <c r="K17" s="32">
        <f t="shared" si="2"/>
        <v>12.550572842668023</v>
      </c>
      <c r="L17" s="16">
        <f t="shared" si="3"/>
        <v>151.36000000000001</v>
      </c>
      <c r="M17" s="16">
        <f t="shared" si="4"/>
        <v>30272.000000000004</v>
      </c>
    </row>
    <row r="18" spans="1:13" s="33" customFormat="1" ht="31.5" x14ac:dyDescent="0.25">
      <c r="A18" s="24">
        <v>14</v>
      </c>
      <c r="B18" s="34" t="s">
        <v>39</v>
      </c>
      <c r="C18" s="26" t="s">
        <v>13</v>
      </c>
      <c r="D18" s="35" t="s">
        <v>22</v>
      </c>
      <c r="E18" s="36">
        <v>500</v>
      </c>
      <c r="F18" s="37">
        <v>181</v>
      </c>
      <c r="G18" s="38">
        <v>180</v>
      </c>
      <c r="H18" s="30">
        <v>178.4</v>
      </c>
      <c r="I18" s="31">
        <f t="shared" si="0"/>
        <v>179.79999999999998</v>
      </c>
      <c r="J18" s="32">
        <f t="shared" si="1"/>
        <v>1.3114877048603972</v>
      </c>
      <c r="K18" s="32">
        <f t="shared" si="2"/>
        <v>0.72941474130166706</v>
      </c>
      <c r="L18" s="16">
        <f t="shared" si="3"/>
        <v>179.8</v>
      </c>
      <c r="M18" s="16">
        <f t="shared" si="4"/>
        <v>89900</v>
      </c>
    </row>
    <row r="19" spans="1:13" s="33" customFormat="1" ht="31.5" x14ac:dyDescent="0.25">
      <c r="A19" s="24">
        <v>15</v>
      </c>
      <c r="B19" s="34" t="s">
        <v>40</v>
      </c>
      <c r="C19" s="26" t="s">
        <v>13</v>
      </c>
      <c r="D19" s="35" t="s">
        <v>22</v>
      </c>
      <c r="E19" s="36">
        <v>200</v>
      </c>
      <c r="F19" s="37">
        <v>75</v>
      </c>
      <c r="G19" s="38">
        <v>74</v>
      </c>
      <c r="H19" s="30">
        <v>68.790000000000006</v>
      </c>
      <c r="I19" s="31">
        <f t="shared" si="0"/>
        <v>72.596666666666678</v>
      </c>
      <c r="J19" s="32">
        <f t="shared" si="1"/>
        <v>3.3343715049966027</v>
      </c>
      <c r="K19" s="32">
        <f t="shared" si="2"/>
        <v>4.5930090982091958</v>
      </c>
      <c r="L19" s="16">
        <f t="shared" si="3"/>
        <v>72.599999999999994</v>
      </c>
      <c r="M19" s="16">
        <f t="shared" si="4"/>
        <v>14519.999999999998</v>
      </c>
    </row>
    <row r="20" spans="1:13" s="33" customFormat="1" ht="31.5" x14ac:dyDescent="0.25">
      <c r="A20" s="24">
        <v>16</v>
      </c>
      <c r="B20" s="34" t="s">
        <v>41</v>
      </c>
      <c r="C20" s="26" t="s">
        <v>13</v>
      </c>
      <c r="D20" s="35" t="s">
        <v>22</v>
      </c>
      <c r="E20" s="36">
        <v>250</v>
      </c>
      <c r="F20" s="37">
        <v>59</v>
      </c>
      <c r="G20" s="38">
        <v>58</v>
      </c>
      <c r="H20" s="30">
        <v>54.95</v>
      </c>
      <c r="I20" s="31">
        <f t="shared" si="0"/>
        <v>57.316666666666663</v>
      </c>
      <c r="J20" s="32">
        <f t="shared" si="1"/>
        <v>2.1096998206695963</v>
      </c>
      <c r="K20" s="32">
        <f t="shared" si="2"/>
        <v>3.6807789834305256</v>
      </c>
      <c r="L20" s="16">
        <f t="shared" si="3"/>
        <v>57.32</v>
      </c>
      <c r="M20" s="16">
        <f t="shared" si="4"/>
        <v>14330</v>
      </c>
    </row>
    <row r="21" spans="1:13" s="33" customFormat="1" ht="47.25" x14ac:dyDescent="0.25">
      <c r="A21" s="24">
        <v>17</v>
      </c>
      <c r="B21" s="34" t="s">
        <v>26</v>
      </c>
      <c r="C21" s="26" t="s">
        <v>13</v>
      </c>
      <c r="D21" s="35" t="s">
        <v>24</v>
      </c>
      <c r="E21" s="36">
        <v>60</v>
      </c>
      <c r="F21" s="37">
        <v>742</v>
      </c>
      <c r="G21" s="38">
        <v>740</v>
      </c>
      <c r="H21" s="30">
        <v>713.25</v>
      </c>
      <c r="I21" s="31">
        <f t="shared" si="0"/>
        <v>731.75</v>
      </c>
      <c r="J21" s="32">
        <f t="shared" si="1"/>
        <v>16.052647756678645</v>
      </c>
      <c r="K21" s="32">
        <f t="shared" si="2"/>
        <v>2.1937338922690324</v>
      </c>
      <c r="L21" s="16">
        <f t="shared" si="3"/>
        <v>731.75</v>
      </c>
      <c r="M21" s="16">
        <f t="shared" si="4"/>
        <v>43905</v>
      </c>
    </row>
    <row r="22" spans="1:13" s="33" customFormat="1" ht="31.5" x14ac:dyDescent="0.25">
      <c r="A22" s="24">
        <v>18</v>
      </c>
      <c r="B22" s="39" t="s">
        <v>42</v>
      </c>
      <c r="C22" s="26" t="s">
        <v>13</v>
      </c>
      <c r="D22" s="35" t="s">
        <v>22</v>
      </c>
      <c r="E22" s="36">
        <v>300</v>
      </c>
      <c r="F22" s="37">
        <v>46.68</v>
      </c>
      <c r="G22" s="38">
        <v>46.67</v>
      </c>
      <c r="H22" s="30">
        <v>39.880000000000003</v>
      </c>
      <c r="I22" s="31">
        <f t="shared" si="0"/>
        <v>44.41</v>
      </c>
      <c r="J22" s="32">
        <f t="shared" si="1"/>
        <v>3.9230982654019755</v>
      </c>
      <c r="K22" s="32">
        <f t="shared" si="2"/>
        <v>8.8338173055662583</v>
      </c>
      <c r="L22" s="16">
        <f t="shared" si="3"/>
        <v>44.41</v>
      </c>
      <c r="M22" s="16">
        <f t="shared" si="4"/>
        <v>13322.999999999998</v>
      </c>
    </row>
    <row r="23" spans="1:13" s="33" customFormat="1" ht="47.25" x14ac:dyDescent="0.25">
      <c r="A23" s="24">
        <v>19</v>
      </c>
      <c r="B23" s="34" t="s">
        <v>43</v>
      </c>
      <c r="C23" s="26" t="s">
        <v>13</v>
      </c>
      <c r="D23" s="35" t="s">
        <v>22</v>
      </c>
      <c r="E23" s="36">
        <v>100</v>
      </c>
      <c r="F23" s="37">
        <v>326</v>
      </c>
      <c r="G23" s="38">
        <v>325</v>
      </c>
      <c r="H23" s="30">
        <v>311.42</v>
      </c>
      <c r="I23" s="31">
        <f t="shared" si="0"/>
        <v>320.80666666666667</v>
      </c>
      <c r="J23" s="32">
        <f t="shared" si="1"/>
        <v>8.1444541458180719</v>
      </c>
      <c r="K23" s="32">
        <f t="shared" si="2"/>
        <v>2.5387421746695016</v>
      </c>
      <c r="L23" s="16">
        <f t="shared" si="3"/>
        <v>320.81</v>
      </c>
      <c r="M23" s="16">
        <f t="shared" si="4"/>
        <v>32081</v>
      </c>
    </row>
    <row r="24" spans="1:13" s="33" customFormat="1" ht="31.5" x14ac:dyDescent="0.25">
      <c r="A24" s="24">
        <v>20</v>
      </c>
      <c r="B24" s="34" t="s">
        <v>44</v>
      </c>
      <c r="C24" s="26" t="s">
        <v>13</v>
      </c>
      <c r="D24" s="35" t="s">
        <v>22</v>
      </c>
      <c r="E24" s="36">
        <v>500</v>
      </c>
      <c r="F24" s="37">
        <v>38</v>
      </c>
      <c r="G24" s="38">
        <v>37</v>
      </c>
      <c r="H24" s="30">
        <v>35.5</v>
      </c>
      <c r="I24" s="31">
        <f t="shared" si="0"/>
        <v>36.833333333333336</v>
      </c>
      <c r="J24" s="32">
        <f t="shared" si="1"/>
        <v>1.2583057392117918</v>
      </c>
      <c r="K24" s="32">
        <f t="shared" si="2"/>
        <v>3.4162146765930999</v>
      </c>
      <c r="L24" s="16">
        <f t="shared" si="3"/>
        <v>36.83</v>
      </c>
      <c r="M24" s="16">
        <f t="shared" si="4"/>
        <v>18415</v>
      </c>
    </row>
    <row r="25" spans="1:13" s="33" customFormat="1" ht="31.5" x14ac:dyDescent="0.25">
      <c r="A25" s="24">
        <v>21</v>
      </c>
      <c r="B25" s="34" t="s">
        <v>45</v>
      </c>
      <c r="C25" s="26" t="s">
        <v>13</v>
      </c>
      <c r="D25" s="35" t="s">
        <v>24</v>
      </c>
      <c r="E25" s="36">
        <v>30</v>
      </c>
      <c r="F25" s="37">
        <v>543</v>
      </c>
      <c r="G25" s="38">
        <v>500</v>
      </c>
      <c r="H25" s="30">
        <v>502</v>
      </c>
      <c r="I25" s="31">
        <f t="shared" si="0"/>
        <v>515</v>
      </c>
      <c r="J25" s="32">
        <f t="shared" si="1"/>
        <v>24.269322199023193</v>
      </c>
      <c r="K25" s="32">
        <f t="shared" si="2"/>
        <v>4.7124897473831444</v>
      </c>
      <c r="L25" s="16">
        <f t="shared" si="3"/>
        <v>515</v>
      </c>
      <c r="M25" s="16">
        <f t="shared" si="4"/>
        <v>15450</v>
      </c>
    </row>
    <row r="26" spans="1:13" s="33" customFormat="1" ht="31.5" x14ac:dyDescent="0.25">
      <c r="A26" s="24">
        <v>22</v>
      </c>
      <c r="B26" s="34" t="s">
        <v>46</v>
      </c>
      <c r="C26" s="26" t="s">
        <v>13</v>
      </c>
      <c r="D26" s="35" t="s">
        <v>24</v>
      </c>
      <c r="E26" s="36">
        <v>30</v>
      </c>
      <c r="F26" s="37">
        <v>1153</v>
      </c>
      <c r="G26" s="38">
        <v>2000</v>
      </c>
      <c r="H26" s="30">
        <v>2102</v>
      </c>
      <c r="I26" s="31">
        <f t="shared" si="0"/>
        <v>1751.6666666666667</v>
      </c>
      <c r="J26" s="32">
        <f t="shared" si="1"/>
        <v>520.96289055299644</v>
      </c>
      <c r="K26" s="32">
        <f t="shared" si="2"/>
        <v>29.740983285613499</v>
      </c>
      <c r="L26" s="16">
        <f t="shared" si="3"/>
        <v>1751.67</v>
      </c>
      <c r="M26" s="16">
        <f t="shared" si="4"/>
        <v>52550.100000000006</v>
      </c>
    </row>
    <row r="27" spans="1:13" s="33" customFormat="1" ht="31.5" x14ac:dyDescent="0.25">
      <c r="A27" s="24">
        <v>23</v>
      </c>
      <c r="B27" s="34" t="s">
        <v>47</v>
      </c>
      <c r="C27" s="26" t="s">
        <v>13</v>
      </c>
      <c r="D27" s="35" t="s">
        <v>24</v>
      </c>
      <c r="E27" s="36">
        <v>60</v>
      </c>
      <c r="F27" s="37">
        <v>1793</v>
      </c>
      <c r="G27" s="38">
        <v>1290</v>
      </c>
      <c r="H27" s="30">
        <v>1293</v>
      </c>
      <c r="I27" s="31">
        <f t="shared" si="0"/>
        <v>1458.6666666666667</v>
      </c>
      <c r="J27" s="32">
        <f t="shared" si="1"/>
        <v>289.54504543047068</v>
      </c>
      <c r="K27" s="32">
        <f t="shared" si="2"/>
        <v>19.849980262600823</v>
      </c>
      <c r="L27" s="16">
        <f t="shared" si="3"/>
        <v>1458.67</v>
      </c>
      <c r="M27" s="16">
        <f t="shared" si="4"/>
        <v>87520.200000000012</v>
      </c>
    </row>
    <row r="28" spans="1:13" s="33" customFormat="1" ht="31.5" x14ac:dyDescent="0.25">
      <c r="A28" s="24">
        <v>24</v>
      </c>
      <c r="B28" s="34" t="s">
        <v>48</v>
      </c>
      <c r="C28" s="26" t="s">
        <v>13</v>
      </c>
      <c r="D28" s="35" t="s">
        <v>22</v>
      </c>
      <c r="E28" s="36">
        <v>5</v>
      </c>
      <c r="F28" s="37">
        <v>601</v>
      </c>
      <c r="G28" s="38">
        <v>600</v>
      </c>
      <c r="H28" s="30">
        <v>577.76</v>
      </c>
      <c r="I28" s="31">
        <f t="shared" si="0"/>
        <v>592.91999999999996</v>
      </c>
      <c r="J28" s="32">
        <f t="shared" si="1"/>
        <v>13.138462619347827</v>
      </c>
      <c r="K28" s="32">
        <f t="shared" si="2"/>
        <v>2.215891287078835</v>
      </c>
      <c r="L28" s="16">
        <f t="shared" si="3"/>
        <v>592.91999999999996</v>
      </c>
      <c r="M28" s="16">
        <f t="shared" si="4"/>
        <v>2964.6</v>
      </c>
    </row>
    <row r="29" spans="1:13" s="2" customFormat="1" ht="21" customHeight="1" x14ac:dyDescent="0.25">
      <c r="A29" s="3"/>
      <c r="B29" s="20"/>
      <c r="C29" s="4"/>
      <c r="D29" s="18"/>
      <c r="E29" s="20"/>
      <c r="F29" s="21"/>
      <c r="G29" s="21"/>
      <c r="H29" s="5"/>
      <c r="I29" s="5"/>
      <c r="J29" s="5"/>
      <c r="K29" s="5"/>
      <c r="L29" s="5"/>
      <c r="M29" s="5">
        <f>SUM(M5:M28)</f>
        <v>724234.04999999993</v>
      </c>
    </row>
    <row r="30" spans="1:13" s="2" customFormat="1" ht="21" customHeight="1" x14ac:dyDescent="0.25">
      <c r="A30" s="3"/>
      <c r="B30" s="23"/>
    </row>
    <row r="31" spans="1:13" ht="15.7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16">
        <f>M29</f>
        <v>724234.04999999993</v>
      </c>
      <c r="J31" s="6" t="s">
        <v>12</v>
      </c>
      <c r="K31" s="17" t="s">
        <v>18</v>
      </c>
      <c r="L31" s="6"/>
      <c r="M31" s="7"/>
    </row>
    <row r="32" spans="1:13" ht="36" customHeight="1" x14ac:dyDescent="0.25">
      <c r="A32" s="41" t="s">
        <v>21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ht="15.75" x14ac:dyDescent="0.25">
      <c r="A33" s="43"/>
      <c r="B33" s="43"/>
      <c r="C33" s="43"/>
      <c r="D33" s="43"/>
      <c r="E33" s="8"/>
      <c r="F33" s="9"/>
      <c r="G33" s="10"/>
      <c r="H33" s="11"/>
      <c r="I33" s="12"/>
      <c r="J33" s="12"/>
      <c r="K33" s="12"/>
      <c r="L33" s="12"/>
      <c r="M33" s="12"/>
    </row>
    <row r="34" spans="1:13" ht="15.75" x14ac:dyDescent="0.25">
      <c r="A34" s="8"/>
      <c r="B34" s="9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5.75" x14ac:dyDescent="0.25">
      <c r="A35" s="8"/>
      <c r="B35" s="9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7" spans="1:13" x14ac:dyDescent="0.2">
      <c r="I37" s="13"/>
    </row>
  </sheetData>
  <mergeCells count="13">
    <mergeCell ref="A31:H31"/>
    <mergeCell ref="A32:M32"/>
    <mergeCell ref="A33:D33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ПК-4</cp:lastModifiedBy>
  <cp:revision>3</cp:revision>
  <cp:lastPrinted>2026-04-29T01:31:27Z</cp:lastPrinted>
  <dcterms:created xsi:type="dcterms:W3CDTF">2014-05-19T23:28:21Z</dcterms:created>
  <dcterms:modified xsi:type="dcterms:W3CDTF">2026-05-04T08:51:25Z</dcterms:modified>
</cp:coreProperties>
</file>