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Лист1!$A$1:$M$26</definedName>
  </definedNames>
  <calcPr fullPrecision="0" calcOnSave="0" concurrentCalc="0"/>
</workbook>
</file>

<file path=xl/sharedStrings.xml><?xml version="1.0" encoding="utf-8"?>
<sst xmlns="http://schemas.openxmlformats.org/spreadsheetml/2006/main" count="29" uniqueCount="29">
  <si>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</si>
  <si>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</si>
  <si>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</si>
  <si>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</si>
  <si>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МАУ ДО "СШ "АРКТУР"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</si>
  <si>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</si>
  <si>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 п/п</t>
  </si>
  <si>
    <t xml:space="preserve">Наименование товара (работы, услуги)</t>
  </si>
  <si>
    <t xml:space="preserve">Номер источника ценовой информации (ИЦИ №i) и цена единицы товара, работы, услуги, представленная i-тым ИЦИ (Цi), руб.</t>
  </si>
  <si>
    <t>Един.измерения</t>
  </si>
  <si>
    <t xml:space="preserve">v - кол-во (объем) закупаемого товара (работы, услуги), ед.</t>
  </si>
  <si>
    <r>
      <t>n</t>
    </r>
    <r>
      <rPr>
        <b/>
        <sz val="10"/>
        <rFont val="Times New Roman"/>
      </rPr>
      <t xml:space="preserve"> - кол-во значений, используемых в расчете</t>
    </r>
  </si>
  <si>
    <t xml:space="preserve">Определение однородности совокупности значений выявленных цен</t>
  </si>
  <si>
    <t xml:space="preserve">Поставщик 1</t>
  </si>
  <si>
    <t xml:space="preserve">Поставщик 2</t>
  </si>
  <si>
    <t xml:space="preserve">Поставщик 3</t>
  </si>
  <si>
    <t xml:space="preserve">&lt;ц&gt; - средн. арифм. величина цены единицы прод-ции, руб.</t>
  </si>
  <si>
    <t xml:space="preserve">Среднее квадратичное отклонение</t>
  </si>
  <si>
    <t xml:space="preserve">V - коэф-нт вариации</t>
  </si>
  <si>
    <t xml:space="preserve">Выполнение работ по монтажу системы внутреннего и наружного видеонаблюдения на объекте «Ледовый дворец спорта в г. Надыме (крытый тренировочный корт)», расположенный по адресу: ЯНАО, г. Надым, ул. Полярная, д. 11</t>
  </si>
  <si>
    <t xml:space="preserve">условная единица</t>
  </si>
  <si>
    <t xml:space="preserve">На основании проведенного анализа рынка и расчетов, НМЦК составляет: 959 495,15 рублей.</t>
  </si>
  <si>
    <t xml:space="preserve">Дата подготовки обоснования НМЦК: 15.05.2026</t>
  </si>
  <si>
    <t xml:space="preserve"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</si>
  <si>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</si>
  <si>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Директор МАУ ДО "СШ "Арктур"</t>
  </si>
  <si>
    <t>(должность)</t>
  </si>
  <si>
    <t xml:space="preserve">_______________/С.Ю. Селезнева</t>
  </si>
  <si>
    <t xml:space="preserve"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</si>
</sst>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#########"/>
  </numFmts>
  <fonts count="20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b/>
      <sz val="10.500000"/>
      <name val="Times New Roman"/>
    </font>
    <font>
      <sz val="10.500000"/>
      <name val="Times New Roman"/>
    </font>
    <font>
      <i/>
      <sz val="10.000000"/>
      <name val="Times New Roman"/>
    </font>
    <font>
      <i/>
      <sz val="10.000000"/>
      <color theme="1"/>
      <name val="Times New Roman"/>
    </font>
    <font>
      <b/>
      <sz val="11.000000"/>
      <name val="Times New Roman"/>
    </font>
    <font>
      <sz val="10.000000"/>
      <color theme="1"/>
      <name val="Calibri"/>
      <scheme val="minor"/>
    </font>
    <font>
      <sz val="10.000000"/>
      <color theme="1"/>
      <name val="Times New Roman"/>
    </font>
    <font>
      <b/>
      <sz val="12.000000"/>
      <color theme="1"/>
      <name val="Times New Roman"/>
    </font>
    <font>
      <b/>
      <i/>
      <sz val="12.000000"/>
      <color theme="1"/>
      <name val="Times New Roman"/>
    </font>
    <font>
      <sz val="11.000000"/>
      <color theme="1"/>
      <name val="Times New Roman"/>
    </font>
    <font>
      <i/>
      <sz val="11.000000"/>
      <color theme="1"/>
      <name val="Times New Roman"/>
    </font>
    <font>
      <sz val="1.000000"/>
      <color theme="1"/>
      <name val="Times New Roman"/>
    </font>
    <font>
      <sz val="12.000000"/>
      <color theme="1"/>
      <name val="Times New Roman"/>
    </font>
    <font>
      <sz val="9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7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/>
    <xf fontId="2" fillId="0" borderId="1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 wrapText="1"/>
    </xf>
    <xf fontId="2" fillId="0" borderId="4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vertical="center" wrapText="1"/>
    </xf>
    <xf fontId="6" fillId="0" borderId="5" numFmtId="160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left" vertical="center" wrapText="1"/>
    </xf>
    <xf fontId="7" fillId="0" borderId="5" numFmtId="160" xfId="0" applyNumberFormat="1" applyFont="1" applyBorder="1" applyAlignment="1">
      <alignment horizontal="center" vertical="center" wrapText="1"/>
    </xf>
    <xf fontId="8" fillId="2" borderId="5" numFmtId="4" xfId="0" applyNumberFormat="1" applyFont="1" applyFill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5" numFmtId="160" xfId="0" applyNumberFormat="1" applyFont="1" applyBorder="1" applyAlignment="1">
      <alignment horizontal="center" vertical="center"/>
    </xf>
    <xf fontId="8" fillId="0" borderId="5" numFmtId="0" xfId="0" applyFont="1" applyBorder="1" applyAlignment="1">
      <alignment horizontal="center" vertical="center" wrapText="1"/>
    </xf>
    <xf fontId="9" fillId="2" borderId="5" numFmtId="2" xfId="0" applyNumberFormat="1" applyFont="1" applyFill="1" applyBorder="1" applyAlignment="1">
      <alignment horizontal="center" vertical="center"/>
    </xf>
    <xf fontId="10" fillId="0" borderId="5" numFmtId="0" xfId="0" applyFont="1" applyBorder="1" applyAlignment="1">
      <alignment horizontal="right" vertical="center" wrapText="1"/>
    </xf>
    <xf fontId="10" fillId="0" borderId="5" numFmtId="4" xfId="0" applyNumberFormat="1" applyFont="1" applyBorder="1" applyAlignment="1">
      <alignment horizontal="center" vertical="center" wrapText="1"/>
    </xf>
    <xf fontId="10" fillId="0" borderId="0" numFmtId="0" xfId="0" applyFont="1" applyAlignment="1">
      <alignment horizontal="left" vertical="center" wrapText="1"/>
    </xf>
    <xf fontId="10" fillId="0" borderId="0" numFmtId="0" xfId="0" applyFont="1" applyAlignment="1">
      <alignment horizontal="right" vertical="center" wrapText="1"/>
    </xf>
    <xf fontId="10" fillId="0" borderId="0" numFmtId="4" xfId="0" applyNumberFormat="1" applyFont="1" applyAlignment="1">
      <alignment horizontal="center" vertical="center" wrapText="1"/>
    </xf>
    <xf fontId="11" fillId="0" borderId="0" numFmtId="0" xfId="0" applyFont="1"/>
    <xf fontId="3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/>
    </xf>
    <xf fontId="3" fillId="0" borderId="0" numFmtId="0" xfId="0" applyFont="1"/>
    <xf fontId="3" fillId="0" borderId="0" numFmtId="2" xfId="0" applyNumberFormat="1" applyFont="1"/>
    <xf fontId="3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3" fillId="0" borderId="0" numFmtId="0" xfId="0" applyFont="1" applyAlignment="1">
      <alignment vertical="top"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12" fillId="0" borderId="0" numFmtId="0" xfId="0" applyFont="1"/>
    <xf fontId="13" fillId="0" borderId="0" numFmtId="0" xfId="0" applyFont="1" applyAlignment="1">
      <alignment horizontal="justify" vertical="center" wrapText="1"/>
    </xf>
    <xf fontId="14" fillId="0" borderId="0" numFmtId="0" xfId="0" applyFont="1" applyAlignment="1">
      <alignment horizontal="left"/>
    </xf>
    <xf fontId="15" fillId="0" borderId="0" numFmtId="0" xfId="0" applyFont="1"/>
    <xf fontId="16" fillId="0" borderId="0" numFmtId="0" xfId="0" applyFont="1" applyAlignment="1">
      <alignment vertical="top" wrapText="1"/>
    </xf>
    <xf fontId="15" fillId="0" borderId="0" numFmtId="0" xfId="0" applyFont="1" applyAlignment="1">
      <alignment horizontal="left" vertical="top"/>
    </xf>
    <xf fontId="13" fillId="0" borderId="0" numFmtId="0" xfId="0" applyFont="1" applyAlignment="1">
      <alignment horizontal="left" vertical="center"/>
    </xf>
    <xf fontId="17" fillId="0" borderId="0" numFmtId="0" xfId="0" applyFont="1" applyAlignment="1">
      <alignment vertical="center"/>
    </xf>
    <xf fontId="18" fillId="0" borderId="0" numFmtId="0" xfId="0" applyFont="1" applyAlignment="1">
      <alignment horizontal="center" vertical="center" wrapText="1"/>
    </xf>
    <xf fontId="18" fillId="0" borderId="0" numFmtId="0" xfId="0" applyFont="1" applyAlignment="1">
      <alignment vertical="center" wrapText="1"/>
    </xf>
    <xf fontId="15" fillId="0" borderId="0" numFmtId="0" xfId="0" applyFont="1" applyAlignment="1">
      <alignment horizontal="center"/>
    </xf>
    <xf fontId="19" fillId="0" borderId="0" numFmtId="0" xfId="0" applyFont="1" applyAlignment="1">
      <alignment horizontal="center" vertical="center" wrapText="1"/>
    </xf>
    <xf fontId="19" fillId="0" borderId="0" numFmt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2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9353550" y="1209675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3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34625" y="1504950"/>
          <a:ext cx="885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4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658600" y="1581150"/>
          <a:ext cx="685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5" name="Рисунок 4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5619750" y="1114425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6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39725" y="7620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7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611100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8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82250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9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706225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10" name="Рисунок 9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5943600" y="3619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11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87350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12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582525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13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53675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14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677650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15" name="Рисунок 14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6096000" y="3619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16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58775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17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696825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18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467975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19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791950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238125</xdr:colOff>
      <xdr:row>6</xdr:row>
      <xdr:rowOff>514350</xdr:rowOff>
    </xdr:from>
    <xdr:to>
      <xdr:col>5</xdr:col>
      <xdr:colOff>685800</xdr:colOff>
      <xdr:row>6</xdr:row>
      <xdr:rowOff>847725</xdr:rowOff>
    </xdr:to>
    <xdr:pic>
      <xdr:nvPicPr>
        <xdr:cNvPr id="20" name="Рисунок 19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6076950" y="5524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21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173075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</xdr:colOff>
      <xdr:row>4</xdr:row>
      <xdr:rowOff>182245</xdr:rowOff>
    </xdr:from>
    <xdr:to>
      <xdr:col>1</xdr:col>
      <xdr:colOff>1165859</xdr:colOff>
      <xdr:row>4</xdr:row>
      <xdr:rowOff>723900</xdr:rowOff>
    </xdr:to>
    <xdr:pic>
      <xdr:nvPicPr>
        <xdr:cNvPr id="23" name="Изображение 1"/>
        <xdr:cNvPicPr/>
      </xdr:nvPicPr>
      <xdr:blipFill>
        <a:blip r:embed="rId4"/>
        <a:stretch/>
      </xdr:blipFill>
      <xdr:spPr bwMode="auto">
        <a:xfrm>
          <a:off x="376555" y="2590165"/>
          <a:ext cx="1162685" cy="541655"/>
        </a:xfrm>
        <a:prstGeom prst="rect">
          <a:avLst/>
        </a:prstGeom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75" workbookViewId="0">
      <selection activeCell="A21" activeCellId="0" sqref="A19:M21"/>
    </sheetView>
  </sheetViews>
  <sheetFormatPr defaultColWidth="9.109375" defaultRowHeight="14.25"/>
  <cols>
    <col customWidth="1" min="1" max="1" style="1" width="5.44140625"/>
    <col customWidth="1" min="2" max="2" style="1" width="57.33203125"/>
    <col customWidth="1" min="3" max="3" style="1" width="18.33203125"/>
    <col customWidth="1" min="4" max="4" style="1" width="16.5546875"/>
    <col customWidth="1" min="5" max="5" style="1" width="16"/>
    <col customWidth="1" min="6" max="6" style="1" width="13.44140625"/>
    <col customWidth="1" min="7" max="7" style="1" width="17.6640625"/>
    <col customWidth="1" min="8" max="8" style="1" width="17"/>
    <col customWidth="1" min="9" max="9" style="1" width="14.6640625"/>
    <col customWidth="1" min="10" max="10" style="1" width="13.88671875"/>
    <col customWidth="1" min="11" max="11" style="1" width="18.6640625"/>
    <col customWidth="1" min="12" max="12" style="1" width="16.5546875"/>
    <col customWidth="1" min="13" max="13" style="1" width="28.421875"/>
    <col min="14" max="16384" style="1" width="9.109375"/>
  </cols>
  <sheetData>
    <row r="1" s="2" customFormat="1" ht="41.100000000000001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="2" customFormat="1" ht="27" customHeight="1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45" customHeight="1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="2" customFormat="1" ht="24" customHeight="1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="2" customFormat="1" ht="129" customHeight="1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51" customHeight="1">
      <c r="A6" s="14" t="s">
        <v>6</v>
      </c>
      <c r="B6" s="14" t="s">
        <v>7</v>
      </c>
      <c r="C6" s="14" t="s">
        <v>8</v>
      </c>
      <c r="D6" s="14"/>
      <c r="E6" s="14"/>
      <c r="F6" s="14"/>
      <c r="G6" s="15" t="s">
        <v>9</v>
      </c>
      <c r="H6" s="14" t="s">
        <v>10</v>
      </c>
      <c r="I6" s="16" t="s">
        <v>11</v>
      </c>
      <c r="J6" s="14" t="s">
        <v>12</v>
      </c>
      <c r="K6" s="14"/>
      <c r="L6" s="14"/>
      <c r="M6" s="17"/>
    </row>
    <row r="7" ht="116.25" customHeight="1">
      <c r="A7" s="14"/>
      <c r="B7" s="15"/>
      <c r="C7" s="18" t="s">
        <v>13</v>
      </c>
      <c r="D7" s="18" t="s">
        <v>14</v>
      </c>
      <c r="E7" s="18" t="s">
        <v>15</v>
      </c>
      <c r="F7" s="17"/>
      <c r="G7" s="19"/>
      <c r="H7" s="14"/>
      <c r="I7" s="16"/>
      <c r="J7" s="14" t="s">
        <v>16</v>
      </c>
      <c r="K7" s="14" t="s">
        <v>17</v>
      </c>
      <c r="L7" s="14" t="s">
        <v>18</v>
      </c>
      <c r="M7" s="17"/>
    </row>
    <row r="8" ht="54">
      <c r="A8" s="20">
        <v>1</v>
      </c>
      <c r="B8" s="21" t="s">
        <v>19</v>
      </c>
      <c r="C8" s="22">
        <v>950000</v>
      </c>
      <c r="D8" s="22">
        <v>959493.06000000006</v>
      </c>
      <c r="E8" s="22">
        <v>968992.38</v>
      </c>
      <c r="F8" s="23">
        <f>C8+D8+E8</f>
        <v>2878485.4399999999</v>
      </c>
      <c r="G8" s="24" t="s">
        <v>20</v>
      </c>
      <c r="H8" s="25">
        <v>1</v>
      </c>
      <c r="I8" s="26">
        <v>3</v>
      </c>
      <c r="J8" s="23">
        <f>F8/I8</f>
        <v>959495.14666666661</v>
      </c>
      <c r="K8" s="27">
        <f>STDEV(C8:E8)</f>
        <v>9496.1901719443977</v>
      </c>
      <c r="L8" s="27">
        <f>K8/J8*100</f>
        <v>0.98970695213359128</v>
      </c>
      <c r="M8" s="23">
        <f>H8*J8</f>
        <v>959495.14666666661</v>
      </c>
    </row>
    <row r="9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9">
        <f>SUM(M8:M8)</f>
        <v>959495.14666666661</v>
      </c>
    </row>
    <row r="10" s="0" customFormat="1" ht="14.4" customHeight="1">
      <c r="A10" s="24" t="s">
        <v>21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</row>
    <row r="11">
      <c r="A11" s="30"/>
      <c r="B11" s="30"/>
      <c r="C11" s="30"/>
      <c r="D11" s="30"/>
      <c r="E11" s="30"/>
      <c r="F11" s="30"/>
      <c r="G11" s="30"/>
      <c r="H11" s="31"/>
      <c r="I11" s="31"/>
      <c r="J11" s="31"/>
      <c r="K11" s="31"/>
      <c r="L11" s="31"/>
      <c r="M11" s="32"/>
    </row>
    <row r="12" s="33" customFormat="1" ht="13.800000000000001">
      <c r="A12" s="34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="33" customFormat="1" ht="13.800000000000001">
      <c r="A13" s="35" t="s">
        <v>23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="33" customFormat="1" ht="13.800000000000001">
      <c r="A14" s="35" t="s">
        <v>24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5" s="33" customFormat="1" ht="13.800000000000001">
      <c r="A15" s="36"/>
      <c r="B15" s="36"/>
      <c r="C15" s="36"/>
      <c r="D15" s="36"/>
      <c r="E15" s="37"/>
      <c r="F15" s="37"/>
      <c r="G15" s="37"/>
      <c r="H15" s="37"/>
      <c r="I15" s="37"/>
      <c r="J15" s="37"/>
    </row>
    <row r="16" s="36" customFormat="1" ht="15.6">
      <c r="C16" s="38"/>
      <c r="D16" s="39" t="s">
        <v>25</v>
      </c>
      <c r="E16" s="39"/>
      <c r="F16" s="39"/>
    </row>
    <row r="17" s="36" customFormat="1" ht="15.6">
      <c r="C17" s="40"/>
      <c r="D17" s="41" t="s">
        <v>26</v>
      </c>
      <c r="E17" s="41"/>
      <c r="F17" s="41"/>
    </row>
    <row r="18" s="36" customFormat="1" ht="15.6">
      <c r="C18" s="42"/>
      <c r="D18" s="43" t="s">
        <v>27</v>
      </c>
      <c r="E18" s="43"/>
      <c r="F18" s="43"/>
    </row>
    <row r="19" s="36" customFormat="1" ht="15.6">
      <c r="C19" s="42"/>
      <c r="D19" s="43" t="s">
        <v>28</v>
      </c>
      <c r="E19" s="43"/>
      <c r="F19" s="43"/>
      <c r="G19" s="42"/>
    </row>
    <row r="20" s="44" customFormat="1" ht="29.2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="44" customFormat="1" ht="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</row>
    <row r="22" s="47" customFormat="1" ht="13.80000000000000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9"/>
      <c r="M22" s="49"/>
    </row>
    <row r="23" s="47" customFormat="1" ht="1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48"/>
      <c r="L23" s="49"/>
      <c r="M23" s="49"/>
    </row>
    <row r="24" s="47" customFormat="1" ht="13.800000000000001">
      <c r="A24" s="51"/>
      <c r="I24" s="49"/>
      <c r="J24" s="49"/>
      <c r="K24" s="49"/>
      <c r="L24" s="49"/>
      <c r="M24" s="49"/>
    </row>
    <row r="25" s="47" customFormat="1" ht="25.5" customHeight="1">
      <c r="A25" s="52"/>
      <c r="B25" s="52"/>
      <c r="C25" s="52"/>
      <c r="D25" s="52"/>
      <c r="E25" s="52"/>
      <c r="F25" s="53"/>
      <c r="G25" s="53"/>
      <c r="H25" s="54"/>
      <c r="I25" s="54"/>
      <c r="J25" s="54"/>
      <c r="K25" s="49"/>
      <c r="L25" s="49"/>
      <c r="M25" s="49"/>
    </row>
    <row r="26" s="47" customFormat="1" ht="13.800000000000001">
      <c r="A26" s="55"/>
      <c r="B26" s="55"/>
      <c r="C26" s="55"/>
      <c r="D26" s="55"/>
      <c r="E26" s="55"/>
      <c r="F26" s="56"/>
      <c r="G26" s="56"/>
      <c r="I26" s="49"/>
      <c r="J26" s="49"/>
      <c r="K26" s="49"/>
      <c r="L26" s="49"/>
      <c r="M26" s="49"/>
    </row>
  </sheetData>
  <mergeCells count="29">
    <mergeCell ref="A1:M1"/>
    <mergeCell ref="A2:B2"/>
    <mergeCell ref="C2:M2"/>
    <mergeCell ref="A3:B3"/>
    <mergeCell ref="C3:M3"/>
    <mergeCell ref="A4:M4"/>
    <mergeCell ref="A5:M5"/>
    <mergeCell ref="A6:A7"/>
    <mergeCell ref="B6:B7"/>
    <mergeCell ref="C6:F6"/>
    <mergeCell ref="G6:G7"/>
    <mergeCell ref="H6:H7"/>
    <mergeCell ref="I6:I7"/>
    <mergeCell ref="J6:L6"/>
    <mergeCell ref="A10:M10"/>
    <mergeCell ref="A11:G11"/>
    <mergeCell ref="A12:K12"/>
    <mergeCell ref="A13:K13"/>
    <mergeCell ref="A14:K14"/>
    <mergeCell ref="D16:F16"/>
    <mergeCell ref="D17:F17"/>
    <mergeCell ref="D18:F18"/>
    <mergeCell ref="D19:F19"/>
    <mergeCell ref="A20:M20"/>
    <mergeCell ref="A21:M21"/>
    <mergeCell ref="A23:J23"/>
    <mergeCell ref="A25:C25"/>
    <mergeCell ref="H25:J25"/>
    <mergeCell ref="A26:D26"/>
  </mergeCells>
  <printOptions headings="0" gridLines="0"/>
  <pageMargins left="0.51181102362204722" right="0.70866141732283472" top="0.74803149606299213" bottom="0.74803149606299213" header="0.31496062992125984" footer="0.31496062992125984"/>
  <pageSetup paperSize="9" scale="53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SPecialiST RePack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Татьяна Сергеевна</dc:creator>
  <cp:lastModifiedBy>Pronina.AV</cp:lastModifiedBy>
  <cp:revision>4</cp:revision>
  <dcterms:created xsi:type="dcterms:W3CDTF">2014-05-12T05:59:46Z</dcterms:created>
  <dcterms:modified xsi:type="dcterms:W3CDTF">2026-05-15T06:57:18Z</dcterms:modified>
</cp:coreProperties>
</file>