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5\Desktop\223 фЗ с 01.01.2019\Закупки 2026 года\06 Июнь 2026\ГСМ\"/>
    </mc:Choice>
  </mc:AlternateContent>
  <bookViews>
    <workbookView xWindow="0" yWindow="0" windowWidth="28800" windowHeight="1401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6" i="1" l="1"/>
  <c r="J23" i="1"/>
  <c r="J24" i="1"/>
  <c r="J25" i="1"/>
  <c r="J22" i="1"/>
  <c r="I23" i="1"/>
  <c r="I24" i="1"/>
  <c r="I25" i="1"/>
  <c r="I22" i="1"/>
  <c r="H25" i="1"/>
  <c r="H24" i="1"/>
  <c r="H23" i="1"/>
  <c r="H22" i="1"/>
  <c r="G23" i="1"/>
  <c r="G24" i="1"/>
  <c r="G25" i="1"/>
  <c r="G22" i="1"/>
</calcChain>
</file>

<file path=xl/sharedStrings.xml><?xml version="1.0" encoding="utf-8"?>
<sst xmlns="http://schemas.openxmlformats.org/spreadsheetml/2006/main" count="41" uniqueCount="38">
  <si>
    <t>Обоснование начальной (максимальной) цены контракта на поставку горюче-смазочных материалов (ГСМ) с использованием топливных карт</t>
  </si>
  <si>
    <t>Наименование заказчика:</t>
  </si>
  <si>
    <t>МП ПУ «Водоканал"</t>
  </si>
  <si>
    <t xml:space="preserve">Используемый метод определения НМЦК: </t>
  </si>
  <si>
    <t>Для расчета НМЦК используется метод согласно части 22 статьи 22 Федеральный закон от 05.04.2013 N 44-ФЗ «О контрактной системе в сфере закупок товаров, работ, услуг для обеспечения государственных и муниципальных нужд». Расчет начальной (максимальной0 цены контракта производится на основании постановления правительства РФ от 08.09.2018 N 1074 «О федеральном органе исполнительной власти, уполномоченном на установление порядка определения начальной (максимальной) цены контракта, цены контракта, заключаемого с единственным поставщиком (подрядчиком, исполнителем), начальной цены единицы товара, работы, услуги при осуществлении закупок топлива моторного, включая автомобильный и авиационный бензин» в соответствии с приказом ФАС России от 22.11.2024 № 894/24 «Об утверждении Порядка определения начальной (максимальной) цены контракта, цены контракта, заключаемого с единственным поставщиком (подрядчиком, исполнителем), начальной цены единицы товара, работы, услуги при осуществлении закупок топлива моторного, включая автомобильный и авиационный бензин» (далее – Порядок).</t>
  </si>
  <si>
    <t xml:space="preserve">Основные характеристики объекта закупки: </t>
  </si>
  <si>
    <t xml:space="preserve">в соответствии с описанием объекта закупки </t>
  </si>
  <si>
    <t>Информация о валюте, используемой для формирования цены контракта и расчетов с поставщиком (подрядчиком, исполнителем)</t>
  </si>
  <si>
    <t>Рубль Российской Федерации</t>
  </si>
  <si>
    <t>Ставка рефенансирования,% (Кцб):</t>
  </si>
  <si>
    <t>Дата расчета НМЦК:</t>
  </si>
  <si>
    <t>20 мая 2026 г.</t>
  </si>
  <si>
    <t>Расчет НМЦК:</t>
  </si>
  <si>
    <t>№ п/п</t>
  </si>
  <si>
    <t>Наименование объекта закупки</t>
  </si>
  <si>
    <t>Кол-во товара</t>
  </si>
  <si>
    <t>Ед. изм.</t>
  </si>
  <si>
    <t>Период поставки(N), мес.</t>
  </si>
  <si>
    <t>Источник информации</t>
  </si>
  <si>
    <t xml:space="preserve">К-нт отвлечения денежных средств  Кодс  (Кцб/100)/12*N + 1
</t>
  </si>
  <si>
    <t>Цена за единицу, руб.
(гр6*гр8)</t>
  </si>
  <si>
    <t>Расчет НМЦК, рублей
(гр3*гр9)</t>
  </si>
  <si>
    <t>https://rosstat.gov.ru/storage/mediabank/73_20-05-2026.html</t>
  </si>
  <si>
    <t>цена за ед., руб.</t>
  </si>
  <si>
    <t>сумма, руб.</t>
  </si>
  <si>
    <t xml:space="preserve">Бензин автомобильный 
АИ-92 экологического класса не ниже К5 (розничная реализация)
</t>
  </si>
  <si>
    <t>Литр;^кубический дециметр (л;^дм[3*])</t>
  </si>
  <si>
    <t xml:space="preserve">Бензин автомобильный 
АИ-95 экологического класса не ниже К5 (розничная реализация)
</t>
  </si>
  <si>
    <t>Топливо дизельное летнее экологического класса не ниже К5 (розничная поставка)</t>
  </si>
  <si>
    <t>ИТОГО</t>
  </si>
  <si>
    <t>По результатам расчетов начальная сумма цен единиц товара составила</t>
  </si>
  <si>
    <t>рублей</t>
  </si>
  <si>
    <t>Максимальное значение цены контракта</t>
  </si>
  <si>
    <t>Оплата поставляемого товара будет осуществляться исходя из объёма фактически поставленного товара, по цене, не превышающем максимальное значение цены контракта по следующей формуле цены Контракта:</t>
  </si>
  <si>
    <t xml:space="preserve">где
ЦК – цена Контракта, определённая с использованием настоящей формулы, которая не может превышать максимальное значение цены контракта (ЦК ⩽ ЦКmax);
Цбi – отпускная цена Поставщика за единицу поставляемого Товара в месяце (периоде) поставки, указываемая Поставщиком в документах о приемке товаров.
Vбi – объем поставленного товара в месяце (периоде) поставки.
i – начальное значение (индекс суммирования), который равен значению суммируемых величин (Цi ∙ Vi) за 1 месяц поставки Товара.
n – конечное значение (диапазон суммирования), которое равно значению суммируемых величин за количество месяца (-ев) (периода) поставки, используемому при расчёте.
</t>
  </si>
  <si>
    <t>* Пунктом 7 Приказа ФАС России установлено:
Дополнительно с учетом условий поставки Товара, в том числе сроков и объемов поставки, наличия авансирования, порядка расчетов за поставленный Товар, могут применяться коэффициенты стоимости отвлечения денежных средств при предоставлении отсрочки платежа в размере текущей ставки рефинансирования Банка России и коэффициент перехода на сезонный вид продукции, рассчитанный на основании статистических данных аналогичного периода поставки предыдущего года:
 Коэффициент отвлечения денежных средств: 
Кодс = (Кцб/100)/12*N + 1, 
где Кодс – коэффициент отвлечения денежных средств 
Кцб – ставка рефинансирования (ключевая ставка) на момент расчета, 
% N/п - количеством месяцев поставки или количество месяцев исполнения контракта
Кодс =(14,5/100)/12х6+1=1,0725</t>
  </si>
  <si>
    <t>Начало поставки – 01 июля 2026 года
Окончание поставки – 31 декабря 2026 года
Срок поставки – 6 месяцев</t>
  </si>
  <si>
    <t>Топливо дизельное зимнее экологического класса не ниже К5 (розничная поставка)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</si>
</sst>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dd\.mm\.yyyy"/>
    <numFmt numFmtId="165" formatCode="#\ ##0.00"/>
    <numFmt numFmtId="166" formatCode="#\ ##0.0000"/>
    <numFmt numFmtId="167" formatCode="#,##0.0"/>
  </numFmts>
  <fonts count="8" x14ac:knownFonts="1">
    <font>
      <sz val="11"/>
      <color theme="1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1" fillId="2" borderId="0" applyNumberFormat="0" applyBorder="0" applyAlignment="0" applyProtection="0"/>
  </cellStyleXfs>
  <cellXfs count="55">
    <xf numFmtId="0" fontId="0" fillId="0" borderId="0" xfId="0"/>
    <xf numFmtId="0" fontId="0" fillId="0" borderId="0" xfId="0"/>
    <xf numFmtId="0" fontId="5" fillId="0" borderId="0" xfId="0" applyFont="1" applyFill="1" applyProtection="1">
      <protection locked="0"/>
    </xf>
    <xf numFmtId="0" fontId="5" fillId="0" borderId="0" xfId="0" applyFont="1" applyFill="1" applyProtection="1"/>
    <xf numFmtId="0" fontId="5" fillId="0" borderId="0" xfId="0" applyFont="1" applyFill="1" applyAlignment="1" applyProtection="1"/>
    <xf numFmtId="0" fontId="5" fillId="0" borderId="0" xfId="2" applyFont="1" applyFill="1" applyProtection="1"/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 wrapText="1"/>
    </xf>
    <xf numFmtId="0" fontId="5" fillId="0" borderId="3" xfId="0" applyFont="1" applyFill="1" applyBorder="1" applyAlignment="1" applyProtection="1">
      <alignment horizontal="center" vertical="center" wrapText="1"/>
    </xf>
    <xf numFmtId="166" fontId="2" fillId="0" borderId="2" xfId="2" applyNumberFormat="1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</xf>
    <xf numFmtId="165" fontId="3" fillId="0" borderId="2" xfId="0" applyNumberFormat="1" applyFont="1" applyFill="1" applyBorder="1" applyAlignment="1" applyProtection="1">
      <alignment horizontal="center" vertical="center" wrapText="1"/>
    </xf>
    <xf numFmtId="165" fontId="7" fillId="0" borderId="2" xfId="0" applyNumberFormat="1" applyFont="1" applyFill="1" applyBorder="1" applyAlignment="1" applyProtection="1">
      <alignment horizontal="center" vertical="center" wrapText="1"/>
    </xf>
    <xf numFmtId="165" fontId="6" fillId="0" borderId="0" xfId="0" applyNumberFormat="1" applyFont="1" applyFill="1" applyProtection="1">
      <protection locked="0"/>
    </xf>
    <xf numFmtId="0" fontId="5" fillId="0" borderId="0" xfId="0" applyFont="1" applyFill="1" applyBorder="1" applyAlignment="1" applyProtection="1">
      <alignment horizontal="distributed" vertical="top" shrinkToFit="1"/>
    </xf>
    <xf numFmtId="0" fontId="5" fillId="0" borderId="0" xfId="0" applyFont="1" applyFill="1" applyBorder="1" applyAlignment="1" applyProtection="1">
      <alignment shrinkToFit="1"/>
    </xf>
    <xf numFmtId="0" fontId="5" fillId="0" borderId="4" xfId="0" applyFont="1" applyFill="1" applyBorder="1" applyProtection="1"/>
    <xf numFmtId="165" fontId="6" fillId="0" borderId="2" xfId="0" applyNumberFormat="1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justify" vertical="center" wrapText="1"/>
      <protection locked="0"/>
    </xf>
    <xf numFmtId="165" fontId="5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Fill="1" applyBorder="1" applyAlignment="1" applyProtection="1">
      <alignment horizontal="center" vertical="center" wrapText="1"/>
      <protection locked="0"/>
    </xf>
    <xf numFmtId="165" fontId="2" fillId="0" borderId="2" xfId="0" applyNumberFormat="1" applyFont="1" applyFill="1" applyBorder="1" applyAlignment="1" applyProtection="1">
      <alignment horizontal="center" vertical="center" wrapText="1"/>
      <protection locked="0"/>
    </xf>
    <xf numFmtId="165" fontId="2" fillId="0" borderId="2" xfId="0" applyNumberFormat="1" applyFont="1" applyFill="1" applyBorder="1" applyAlignment="1" applyProtection="1">
      <alignment horizontal="center" vertical="center" wrapText="1"/>
    </xf>
    <xf numFmtId="4" fontId="7" fillId="0" borderId="2" xfId="0" applyNumberFormat="1" applyFont="1" applyFill="1" applyBorder="1" applyAlignment="1" applyProtection="1">
      <alignment horizontal="center" vertical="center" wrapText="1"/>
    </xf>
    <xf numFmtId="4" fontId="3" fillId="0" borderId="0" xfId="0" applyNumberFormat="1" applyFont="1" applyFill="1" applyProtection="1">
      <protection locked="0"/>
    </xf>
    <xf numFmtId="0" fontId="5" fillId="0" borderId="0" xfId="0" applyFont="1" applyFill="1" applyAlignment="1" applyProtection="1">
      <alignment vertical="center"/>
    </xf>
    <xf numFmtId="0" fontId="5" fillId="0" borderId="0" xfId="0" applyFont="1" applyFill="1" applyBorder="1" applyAlignment="1" applyProtection="1">
      <alignment horizontal="left" vertical="center"/>
    </xf>
    <xf numFmtId="0" fontId="5" fillId="0" borderId="0" xfId="0" applyFont="1" applyFill="1" applyBorder="1" applyProtection="1"/>
    <xf numFmtId="164" fontId="5" fillId="0" borderId="0" xfId="0" applyNumberFormat="1" applyFont="1" applyFill="1" applyBorder="1" applyAlignment="1" applyProtection="1">
      <protection locked="0"/>
    </xf>
    <xf numFmtId="0" fontId="5" fillId="0" borderId="0" xfId="0" applyFont="1" applyFill="1"/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Alignment="1"/>
    <xf numFmtId="4" fontId="2" fillId="0" borderId="2" xfId="0" applyNumberFormat="1" applyFont="1" applyFill="1" applyBorder="1" applyAlignment="1" applyProtection="1">
      <alignment horizontal="center" vertical="center" wrapText="1"/>
    </xf>
    <xf numFmtId="167" fontId="5" fillId="0" borderId="4" xfId="2" applyNumberFormat="1" applyFont="1" applyFill="1" applyBorder="1" applyAlignment="1" applyProtection="1">
      <alignment horizontal="center"/>
      <protection locked="0"/>
    </xf>
    <xf numFmtId="0" fontId="5" fillId="0" borderId="2" xfId="0" applyFont="1" applyFill="1" applyBorder="1" applyAlignment="1" applyProtection="1">
      <alignment horizontal="center"/>
    </xf>
    <xf numFmtId="0" fontId="5" fillId="0" borderId="0" xfId="0" applyFont="1" applyFill="1" applyAlignment="1" applyProtection="1">
      <alignment horizontal="left" vertical="center" wrapText="1"/>
    </xf>
    <xf numFmtId="0" fontId="5" fillId="0" borderId="2" xfId="0" applyFont="1" applyFill="1" applyBorder="1" applyAlignment="1" applyProtection="1">
      <alignment horizontal="center" vertical="center" wrapText="1"/>
    </xf>
    <xf numFmtId="0" fontId="6" fillId="0" borderId="0" xfId="0" applyFont="1" applyFill="1" applyAlignment="1" applyProtection="1">
      <alignment horizontal="center" wrapText="1"/>
    </xf>
    <xf numFmtId="0" fontId="5" fillId="0" borderId="4" xfId="0" applyFont="1" applyFill="1" applyBorder="1" applyAlignment="1" applyProtection="1">
      <protection locked="0"/>
    </xf>
    <xf numFmtId="0" fontId="5" fillId="0" borderId="4" xfId="0" applyFont="1" applyFill="1" applyBorder="1" applyAlignment="1" applyProtection="1">
      <alignment horizontal="left" vertical="center" wrapText="1"/>
    </xf>
    <xf numFmtId="0" fontId="5" fillId="0" borderId="4" xfId="0" applyFont="1" applyFill="1" applyBorder="1" applyAlignment="1" applyProtection="1">
      <alignment horizontal="left" vertical="center"/>
    </xf>
    <xf numFmtId="164" fontId="5" fillId="0" borderId="4" xfId="0" applyNumberFormat="1" applyFont="1" applyFill="1" applyBorder="1" applyAlignment="1" applyProtection="1">
      <protection locked="0"/>
    </xf>
    <xf numFmtId="0" fontId="5" fillId="0" borderId="4" xfId="0" applyFont="1" applyFill="1" applyBorder="1" applyAlignment="1" applyProtection="1">
      <alignment horizontal="left"/>
    </xf>
    <xf numFmtId="0" fontId="5" fillId="0" borderId="0" xfId="0" applyFont="1" applyFill="1" applyAlignment="1">
      <alignment horizontal="left" vertical="center" wrapText="1"/>
    </xf>
    <xf numFmtId="0" fontId="4" fillId="0" borderId="5" xfId="1" applyFill="1" applyBorder="1" applyAlignment="1">
      <alignment wrapText="1"/>
    </xf>
    <xf numFmtId="0" fontId="5" fillId="0" borderId="7" xfId="0" applyFont="1" applyFill="1" applyBorder="1" applyAlignment="1">
      <alignment wrapText="1"/>
    </xf>
    <xf numFmtId="0" fontId="6" fillId="0" borderId="2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3" xfId="0" applyFont="1" applyFill="1" applyBorder="1" applyAlignment="1" applyProtection="1">
      <alignment horizontal="center" vertical="center" wrapText="1"/>
    </xf>
    <xf numFmtId="0" fontId="5" fillId="0" borderId="6" xfId="0" applyFont="1" applyFill="1" applyBorder="1" applyAlignment="1" applyProtection="1">
      <alignment horizontal="center" vertical="center" wrapText="1"/>
    </xf>
    <xf numFmtId="0" fontId="5" fillId="0" borderId="0" xfId="0" applyFont="1" applyFill="1" applyAlignment="1">
      <alignment horizontal="left" wrapText="1"/>
    </xf>
    <xf numFmtId="0" fontId="5" fillId="0" borderId="0" xfId="0" applyFont="1" applyFill="1" applyAlignment="1">
      <alignment horizontal="left" vertical="top" wrapText="1"/>
    </xf>
    <xf numFmtId="0" fontId="5" fillId="0" borderId="5" xfId="0" applyFont="1" applyFill="1" applyBorder="1" applyAlignment="1" applyProtection="1">
      <alignment horizontal="center" vertical="center" wrapText="1"/>
    </xf>
  </cellXfs>
  <cellStyles count="3">
    <cellStyle name="Гиперссылка" xfId="1" builtinId="8"/>
    <cellStyle name="Обычный" xfId="0" builtinId="0"/>
    <cellStyle name="Хороши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180975</xdr:colOff>
      <xdr:row>30</xdr:row>
      <xdr:rowOff>38100</xdr:rowOff>
    </xdr:from>
    <xdr:to>
      <xdr:col>1</xdr:col>
      <xdr:colOff>1857520</xdr:colOff>
      <xdr:row>30</xdr:row>
      <xdr:rowOff>678235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8175" y="10839450"/>
          <a:ext cx="1676545" cy="6401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rosstat.gov.ru/storage/mediabank/73_20-05-2026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4"/>
  <sheetViews>
    <sheetView tabSelected="1" topLeftCell="A20" workbookViewId="0">
      <selection activeCell="C24" sqref="C24"/>
    </sheetView>
  </sheetViews>
  <sheetFormatPr defaultRowHeight="15" x14ac:dyDescent="0.25"/>
  <cols>
    <col min="1" max="1" width="6.85546875" customWidth="1"/>
    <col min="2" max="2" width="62.42578125" customWidth="1"/>
    <col min="3" max="3" width="12.140625" customWidth="1"/>
    <col min="4" max="4" width="16.42578125" customWidth="1"/>
    <col min="5" max="5" width="13.42578125" customWidth="1"/>
    <col min="6" max="6" width="15.28515625" customWidth="1"/>
    <col min="7" max="7" width="16.28515625" customWidth="1"/>
    <col min="8" max="8" width="17.85546875" customWidth="1"/>
    <col min="9" max="9" width="15.140625" customWidth="1"/>
    <col min="10" max="10" width="18.28515625" customWidth="1"/>
  </cols>
  <sheetData>
    <row r="1" spans="1:14" x14ac:dyDescent="0.25">
      <c r="A1" s="39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1"/>
      <c r="L1" s="1"/>
      <c r="M1" s="1"/>
      <c r="N1" s="1"/>
    </row>
    <row r="3" spans="1:14" x14ac:dyDescent="0.25">
      <c r="A3" s="3" t="s">
        <v>1</v>
      </c>
      <c r="B3" s="1"/>
      <c r="C3" s="40" t="s">
        <v>2</v>
      </c>
      <c r="D3" s="40"/>
      <c r="E3" s="40"/>
      <c r="F3" s="40"/>
      <c r="G3" s="40"/>
      <c r="H3" s="40"/>
      <c r="I3" s="40"/>
      <c r="J3" s="40"/>
      <c r="K3" s="1"/>
      <c r="L3" s="1"/>
      <c r="M3" s="1"/>
      <c r="N3" s="1"/>
    </row>
    <row r="5" spans="1:14" ht="130.5" customHeight="1" x14ac:dyDescent="0.25">
      <c r="A5" s="26" t="s">
        <v>3</v>
      </c>
      <c r="B5" s="1"/>
      <c r="C5" s="41" t="s">
        <v>4</v>
      </c>
      <c r="D5" s="41"/>
      <c r="E5" s="41"/>
      <c r="F5" s="41"/>
      <c r="G5" s="41"/>
      <c r="H5" s="41"/>
      <c r="I5" s="41"/>
      <c r="J5" s="41"/>
      <c r="K5" s="15"/>
      <c r="L5" s="16"/>
      <c r="M5" s="16"/>
      <c r="N5" s="16"/>
    </row>
    <row r="6" spans="1:14" x14ac:dyDescent="0.25">
      <c r="A6" s="1"/>
      <c r="B6" s="1"/>
      <c r="C6" s="4"/>
      <c r="D6" s="4"/>
      <c r="E6" s="4"/>
      <c r="F6" s="4"/>
      <c r="G6" s="4"/>
      <c r="H6" s="4"/>
      <c r="I6" s="1"/>
      <c r="J6" s="1"/>
      <c r="K6" s="1"/>
      <c r="L6" s="1"/>
      <c r="M6" s="1"/>
      <c r="N6" s="1"/>
    </row>
    <row r="7" spans="1:14" x14ac:dyDescent="0.25">
      <c r="A7" s="3" t="s">
        <v>5</v>
      </c>
      <c r="B7" s="1"/>
      <c r="C7" s="42" t="s">
        <v>6</v>
      </c>
      <c r="D7" s="42"/>
      <c r="E7" s="42"/>
      <c r="F7" s="42"/>
      <c r="G7" s="42"/>
      <c r="H7" s="42"/>
      <c r="I7" s="17"/>
      <c r="J7" s="17"/>
      <c r="K7" s="1"/>
      <c r="L7" s="1"/>
      <c r="M7" s="1"/>
      <c r="N7" s="1"/>
    </row>
    <row r="8" spans="1:14" x14ac:dyDescent="0.25">
      <c r="A8" s="1"/>
      <c r="B8" s="1"/>
      <c r="C8" s="27"/>
      <c r="D8" s="27"/>
      <c r="E8" s="27"/>
      <c r="F8" s="27"/>
      <c r="G8" s="27"/>
      <c r="H8" s="27"/>
      <c r="I8" s="28"/>
      <c r="J8" s="28"/>
      <c r="K8" s="1"/>
      <c r="L8" s="1"/>
      <c r="M8" s="1"/>
      <c r="N8" s="1"/>
    </row>
    <row r="9" spans="1:14" x14ac:dyDescent="0.25">
      <c r="A9" s="37" t="s">
        <v>7</v>
      </c>
      <c r="B9" s="37"/>
      <c r="C9" s="44" t="s">
        <v>8</v>
      </c>
      <c r="D9" s="44"/>
      <c r="E9" s="44"/>
      <c r="F9" s="44"/>
      <c r="G9" s="44"/>
      <c r="H9" s="44"/>
      <c r="I9" s="28"/>
      <c r="J9" s="28"/>
      <c r="K9" s="1"/>
      <c r="L9" s="1"/>
      <c r="M9" s="1"/>
      <c r="N9" s="1"/>
    </row>
    <row r="10" spans="1:14" x14ac:dyDescent="0.25">
      <c r="A10" s="1"/>
      <c r="B10" s="1"/>
      <c r="C10" s="4"/>
      <c r="D10" s="4"/>
      <c r="E10" s="4"/>
      <c r="F10" s="4"/>
      <c r="G10" s="4"/>
      <c r="H10" s="4"/>
      <c r="I10" s="1"/>
      <c r="J10" s="1"/>
      <c r="K10" s="1"/>
      <c r="L10" s="1"/>
      <c r="M10" s="1"/>
      <c r="N10" s="1"/>
    </row>
    <row r="11" spans="1:14" x14ac:dyDescent="0.25">
      <c r="A11" s="5" t="s">
        <v>9</v>
      </c>
      <c r="B11" s="5"/>
      <c r="C11" s="35">
        <v>14.5</v>
      </c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</row>
    <row r="13" spans="1:14" x14ac:dyDescent="0.25">
      <c r="A13" s="3" t="s">
        <v>10</v>
      </c>
      <c r="B13" s="1"/>
      <c r="C13" s="43" t="s">
        <v>11</v>
      </c>
      <c r="D13" s="43"/>
      <c r="E13" s="1"/>
      <c r="F13" s="1"/>
      <c r="G13" s="1"/>
      <c r="H13" s="1"/>
      <c r="I13" s="1"/>
      <c r="J13" s="1"/>
      <c r="K13" s="1"/>
      <c r="L13" s="1"/>
      <c r="M13" s="1"/>
      <c r="N13" s="1"/>
    </row>
    <row r="14" spans="1:14" x14ac:dyDescent="0.25">
      <c r="A14" s="1"/>
      <c r="B14" s="1"/>
      <c r="C14" s="29"/>
      <c r="D14" s="29"/>
      <c r="E14" s="1"/>
      <c r="F14" s="1"/>
      <c r="G14" s="1"/>
      <c r="H14" s="1"/>
      <c r="I14" s="1"/>
      <c r="J14" s="1"/>
      <c r="K14" s="1"/>
      <c r="L14" s="1"/>
      <c r="M14" s="1"/>
      <c r="N14" s="1"/>
    </row>
    <row r="15" spans="1:14" ht="46.5" customHeight="1" x14ac:dyDescent="0.25">
      <c r="A15" s="37" t="s">
        <v>36</v>
      </c>
      <c r="B15" s="37"/>
      <c r="C15" s="29"/>
      <c r="D15" s="29"/>
      <c r="E15" s="1"/>
      <c r="F15" s="1"/>
      <c r="G15" s="1"/>
      <c r="H15" s="1"/>
      <c r="I15" s="1"/>
      <c r="J15" s="1"/>
      <c r="K15" s="1"/>
      <c r="L15" s="1"/>
      <c r="M15" s="1"/>
      <c r="N15" s="1"/>
    </row>
    <row r="16" spans="1:14" x14ac:dyDescent="0.25">
      <c r="A16" s="1"/>
      <c r="B16" s="1"/>
      <c r="C16" s="29"/>
      <c r="D16" s="29"/>
      <c r="E16" s="1"/>
      <c r="F16" s="1"/>
      <c r="G16" s="1"/>
      <c r="H16" s="1"/>
      <c r="I16" s="1"/>
      <c r="J16" s="1"/>
      <c r="K16" s="1"/>
      <c r="L16" s="1"/>
      <c r="M16" s="1"/>
      <c r="N16" s="1"/>
    </row>
    <row r="17" spans="1:11" x14ac:dyDescent="0.25">
      <c r="A17" s="3" t="s">
        <v>12</v>
      </c>
      <c r="B17" s="1"/>
      <c r="C17" s="1"/>
      <c r="D17" s="1"/>
      <c r="E17" s="1"/>
      <c r="F17" s="1"/>
      <c r="G17" s="1"/>
      <c r="H17" s="1"/>
      <c r="I17" s="1"/>
      <c r="J17" s="1"/>
      <c r="K17" s="1"/>
    </row>
    <row r="18" spans="1:11" ht="23.25" customHeight="1" x14ac:dyDescent="0.25">
      <c r="A18" s="49" t="s">
        <v>13</v>
      </c>
      <c r="B18" s="38" t="s">
        <v>14</v>
      </c>
      <c r="C18" s="38" t="s">
        <v>15</v>
      </c>
      <c r="D18" s="38" t="s">
        <v>16</v>
      </c>
      <c r="E18" s="49" t="s">
        <v>17</v>
      </c>
      <c r="F18" s="38" t="s">
        <v>18</v>
      </c>
      <c r="G18" s="38"/>
      <c r="H18" s="38" t="s">
        <v>19</v>
      </c>
      <c r="I18" s="38" t="s">
        <v>20</v>
      </c>
      <c r="J18" s="38" t="s">
        <v>21</v>
      </c>
      <c r="K18" s="1"/>
    </row>
    <row r="19" spans="1:11" ht="33.75" customHeight="1" x14ac:dyDescent="0.25">
      <c r="A19" s="50"/>
      <c r="B19" s="38"/>
      <c r="C19" s="38"/>
      <c r="D19" s="54"/>
      <c r="E19" s="50"/>
      <c r="F19" s="46" t="s">
        <v>22</v>
      </c>
      <c r="G19" s="47"/>
      <c r="H19" s="38"/>
      <c r="I19" s="38"/>
      <c r="J19" s="38"/>
      <c r="K19" s="1"/>
    </row>
    <row r="20" spans="1:11" ht="21.75" customHeight="1" x14ac:dyDescent="0.25">
      <c r="A20" s="51"/>
      <c r="B20" s="38"/>
      <c r="C20" s="38"/>
      <c r="D20" s="38"/>
      <c r="E20" s="51"/>
      <c r="F20" s="7" t="s">
        <v>23</v>
      </c>
      <c r="G20" s="7" t="s">
        <v>24</v>
      </c>
      <c r="H20" s="38"/>
      <c r="I20" s="38"/>
      <c r="J20" s="38"/>
      <c r="K20" s="1"/>
    </row>
    <row r="21" spans="1:11" x14ac:dyDescent="0.25">
      <c r="A21" s="7">
        <v>1</v>
      </c>
      <c r="B21" s="7">
        <v>2</v>
      </c>
      <c r="C21" s="7">
        <v>3</v>
      </c>
      <c r="D21" s="7">
        <v>4</v>
      </c>
      <c r="E21" s="8">
        <v>5</v>
      </c>
      <c r="F21" s="6">
        <v>6</v>
      </c>
      <c r="G21" s="7">
        <v>7</v>
      </c>
      <c r="H21" s="7">
        <v>8</v>
      </c>
      <c r="I21" s="6">
        <v>9</v>
      </c>
      <c r="J21" s="7">
        <v>10</v>
      </c>
      <c r="K21" s="1"/>
    </row>
    <row r="22" spans="1:11" ht="43.5" customHeight="1" x14ac:dyDescent="0.25">
      <c r="A22" s="7">
        <v>1</v>
      </c>
      <c r="B22" s="19" t="s">
        <v>25</v>
      </c>
      <c r="C22" s="20">
        <v>10000</v>
      </c>
      <c r="D22" s="21" t="s">
        <v>26</v>
      </c>
      <c r="E22" s="21">
        <v>6</v>
      </c>
      <c r="F22" s="22">
        <v>68.599999999999994</v>
      </c>
      <c r="G22" s="23">
        <f>C22*F22</f>
        <v>686000</v>
      </c>
      <c r="H22" s="9">
        <f>C11/100/12*E22+1</f>
        <v>1.0725</v>
      </c>
      <c r="I22" s="23">
        <f>ROUNDDOWN(F22*H22,2)</f>
        <v>73.569999999999993</v>
      </c>
      <c r="J22" s="34">
        <f>C22*I22</f>
        <v>735699.99999999988</v>
      </c>
      <c r="K22" s="1"/>
    </row>
    <row r="23" spans="1:11" ht="48" customHeight="1" x14ac:dyDescent="0.25">
      <c r="A23" s="36">
        <v>2</v>
      </c>
      <c r="B23" s="19" t="s">
        <v>27</v>
      </c>
      <c r="C23" s="20">
        <v>2000</v>
      </c>
      <c r="D23" s="21" t="s">
        <v>26</v>
      </c>
      <c r="E23" s="21">
        <v>6</v>
      </c>
      <c r="F23" s="22">
        <v>72.75</v>
      </c>
      <c r="G23" s="23">
        <f t="shared" ref="G23:G25" si="0">C23*F23</f>
        <v>145500</v>
      </c>
      <c r="H23" s="9">
        <f>C11/100/12*E23+1</f>
        <v>1.0725</v>
      </c>
      <c r="I23" s="23">
        <f t="shared" ref="I23:I25" si="1">ROUNDDOWN(F23*H23,2)</f>
        <v>78.02</v>
      </c>
      <c r="J23" s="34">
        <f t="shared" ref="J23:J25" si="2">C23*I23</f>
        <v>156040</v>
      </c>
      <c r="K23" s="1"/>
    </row>
    <row r="24" spans="1:11" ht="46.5" customHeight="1" x14ac:dyDescent="0.25">
      <c r="A24" s="36">
        <v>3</v>
      </c>
      <c r="B24" s="19" t="s">
        <v>28</v>
      </c>
      <c r="C24" s="20">
        <v>19000</v>
      </c>
      <c r="D24" s="21" t="s">
        <v>26</v>
      </c>
      <c r="E24" s="21">
        <v>6</v>
      </c>
      <c r="F24" s="22">
        <v>78.09</v>
      </c>
      <c r="G24" s="23">
        <f t="shared" si="0"/>
        <v>1483710</v>
      </c>
      <c r="H24" s="9">
        <f>C11/100/12*E24+1</f>
        <v>1.0725</v>
      </c>
      <c r="I24" s="23">
        <f t="shared" si="1"/>
        <v>83.75</v>
      </c>
      <c r="J24" s="34">
        <f t="shared" si="2"/>
        <v>1591250</v>
      </c>
      <c r="K24" s="1"/>
    </row>
    <row r="25" spans="1:11" ht="47.25" customHeight="1" x14ac:dyDescent="0.25">
      <c r="A25" s="36">
        <v>4</v>
      </c>
      <c r="B25" s="19" t="s">
        <v>37</v>
      </c>
      <c r="C25" s="20">
        <v>10000</v>
      </c>
      <c r="D25" s="21" t="s">
        <v>26</v>
      </c>
      <c r="E25" s="21">
        <v>6</v>
      </c>
      <c r="F25" s="22">
        <v>78.09</v>
      </c>
      <c r="G25" s="23">
        <f t="shared" si="0"/>
        <v>780900</v>
      </c>
      <c r="H25" s="9">
        <f>C11/100/12*E25+1</f>
        <v>1.0725</v>
      </c>
      <c r="I25" s="23">
        <f t="shared" si="1"/>
        <v>83.75</v>
      </c>
      <c r="J25" s="34">
        <f t="shared" si="2"/>
        <v>837500</v>
      </c>
      <c r="K25" s="1"/>
    </row>
    <row r="26" spans="1:11" x14ac:dyDescent="0.25">
      <c r="A26" s="48" t="s">
        <v>29</v>
      </c>
      <c r="B26" s="48"/>
      <c r="C26" s="48"/>
      <c r="D26" s="48"/>
      <c r="E26" s="10"/>
      <c r="F26" s="11"/>
      <c r="G26" s="12"/>
      <c r="H26" s="13"/>
      <c r="I26" s="18"/>
      <c r="J26" s="24">
        <f>SUM(J22:J25)</f>
        <v>3320490</v>
      </c>
      <c r="K26" s="1"/>
    </row>
    <row r="28" spans="1:11" x14ac:dyDescent="0.25">
      <c r="A28" s="2" t="s">
        <v>30</v>
      </c>
      <c r="B28" s="2"/>
      <c r="C28" s="2"/>
      <c r="D28" s="2"/>
      <c r="E28" s="25">
        <v>3320490</v>
      </c>
      <c r="F28" s="2" t="s">
        <v>31</v>
      </c>
      <c r="G28" s="2"/>
      <c r="H28" s="2"/>
      <c r="I28" s="2"/>
      <c r="J28" s="2"/>
      <c r="K28" s="2"/>
    </row>
    <row r="29" spans="1:11" x14ac:dyDescent="0.25">
      <c r="A29" s="2" t="s">
        <v>32</v>
      </c>
      <c r="B29" s="2"/>
      <c r="C29" s="2"/>
      <c r="D29" s="2"/>
      <c r="E29" s="14"/>
      <c r="F29" s="2"/>
      <c r="G29" s="2"/>
      <c r="H29" s="2"/>
      <c r="I29" s="2"/>
      <c r="J29" s="2"/>
      <c r="K29" s="2"/>
    </row>
    <row r="30" spans="1:11" ht="33" customHeight="1" x14ac:dyDescent="0.25">
      <c r="A30" s="52" t="s">
        <v>33</v>
      </c>
      <c r="B30" s="52"/>
      <c r="C30" s="52"/>
      <c r="D30" s="52"/>
      <c r="E30" s="52"/>
      <c r="F30" s="52"/>
      <c r="G30" s="52"/>
      <c r="H30" s="52"/>
      <c r="I30" s="52"/>
      <c r="J30" s="52"/>
      <c r="K30" s="31"/>
    </row>
    <row r="31" spans="1:11" ht="54.75" customHeight="1" x14ac:dyDescent="0.25">
      <c r="A31" s="33"/>
      <c r="B31" s="1"/>
      <c r="C31" s="30"/>
      <c r="D31" s="31"/>
      <c r="E31" s="31"/>
      <c r="F31" s="31"/>
      <c r="G31" s="31"/>
      <c r="H31" s="31"/>
      <c r="I31" s="31"/>
      <c r="J31" s="31"/>
      <c r="K31" s="2"/>
    </row>
    <row r="32" spans="1:11" ht="90.75" customHeight="1" x14ac:dyDescent="0.25">
      <c r="A32" s="53" t="s">
        <v>34</v>
      </c>
      <c r="B32" s="53"/>
      <c r="C32" s="53"/>
      <c r="D32" s="53"/>
      <c r="E32" s="53"/>
      <c r="F32" s="53"/>
      <c r="G32" s="53"/>
      <c r="H32" s="53"/>
      <c r="I32" s="53"/>
      <c r="J32" s="53"/>
      <c r="K32" s="31"/>
    </row>
    <row r="33" spans="1:11" ht="10.5" customHeight="1" x14ac:dyDescent="0.25">
      <c r="A33" s="32"/>
      <c r="B33" s="30"/>
      <c r="C33" s="30"/>
      <c r="D33" s="31"/>
      <c r="E33" s="31"/>
      <c r="F33" s="31"/>
      <c r="G33" s="31"/>
      <c r="H33" s="31"/>
      <c r="I33" s="31"/>
      <c r="J33" s="31"/>
      <c r="K33" s="31"/>
    </row>
    <row r="34" spans="1:11" ht="170.25" customHeight="1" x14ac:dyDescent="0.25">
      <c r="A34" s="45" t="s">
        <v>35</v>
      </c>
      <c r="B34" s="45"/>
      <c r="C34" s="45"/>
      <c r="D34" s="45"/>
      <c r="E34" s="45"/>
      <c r="F34" s="45"/>
      <c r="G34" s="45"/>
      <c r="H34" s="45"/>
      <c r="I34" s="45"/>
      <c r="J34" s="45"/>
      <c r="K34" s="31"/>
    </row>
  </sheetData>
  <mergeCells count="22">
    <mergeCell ref="A34:J34"/>
    <mergeCell ref="F19:G19"/>
    <mergeCell ref="A26:D26"/>
    <mergeCell ref="A18:A20"/>
    <mergeCell ref="B18:B20"/>
    <mergeCell ref="C18:C20"/>
    <mergeCell ref="H18:H20"/>
    <mergeCell ref="I18:I20"/>
    <mergeCell ref="A30:J30"/>
    <mergeCell ref="A32:J32"/>
    <mergeCell ref="D18:D20"/>
    <mergeCell ref="E18:E20"/>
    <mergeCell ref="F18:G18"/>
    <mergeCell ref="A15:B15"/>
    <mergeCell ref="J18:J20"/>
    <mergeCell ref="A9:B9"/>
    <mergeCell ref="A1:J1"/>
    <mergeCell ref="C3:J3"/>
    <mergeCell ref="C5:J5"/>
    <mergeCell ref="C7:H7"/>
    <mergeCell ref="C13:D13"/>
    <mergeCell ref="C9:H9"/>
  </mergeCells>
  <hyperlinks>
    <hyperlink ref="F19" r:id="rId1"/>
  </hyperlinks>
  <pageMargins left="0.51181102362204722" right="0.31496062992125984" top="0.35433070866141736" bottom="0.35433070866141736" header="0.31496062992125984" footer="0.31496062992125984"/>
  <pageSetup paperSize="9" scale="50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i5</dc:creator>
  <cp:lastModifiedBy>i5</cp:lastModifiedBy>
  <cp:lastPrinted>2026-05-21T13:29:31Z</cp:lastPrinted>
  <dcterms:created xsi:type="dcterms:W3CDTF">2026-05-21T13:21:14Z</dcterms:created>
  <dcterms:modified xsi:type="dcterms:W3CDTF">2026-05-25T08:50:41Z</dcterms:modified>
</cp:coreProperties>
</file>