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1" r:id="rId1"/>
  </sheet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<sst xmlns="http://schemas.openxmlformats.org/spreadsheetml/2006/main" count="386" uniqueCount="99">
  <si>
    <t xml:space="preserve"> </t>
  </si>
  <si>
    <t xml:space="preserve">Обоснование начальной (максимальной) цены контракта, 
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</si>
  <si>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</si>
  <si>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</si>
  <si>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</si>
  <si>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МАУ ДО НСШ "ОЛИМП" 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</si>
  <si>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</si>
  <si>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</si>
  <si>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</si>
  <si>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</si>
  <si>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</si>
  <si>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 xml:space="preserve">Поставщик 1                     </t>
  </si>
  <si>
    <t xml:space="preserve">Поставщик 2                     </t>
  </si>
  <si>
    <t xml:space="preserve">Поставщик 3                     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</si>
  <si>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</si>
  <si>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</si>
  <si>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</si>
  <si>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</si>
  <si>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</si>
  <si>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</si>
  <si>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</si>
  <si>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</si>
  <si>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</si>
  <si>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</si>
  <si>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</si>
  <si>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</si>
  <si>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</si>
  <si>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</si>
  <si>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</si>
  <si>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</si>
  <si>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</si>
  <si>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</si>
  <si>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</si>
  <si>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</si>
  <si>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</si>
  <si>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</si>
  <si>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</si>
  <si>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Гантели разборные 30 кг</t>
  </si>
  <si>
    <t>шт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</si>
  <si>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</si>
  <si>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</si>
  <si>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</si>
  <si>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</si>
  <si>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</si>
  <si>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</si>
  <si>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</si>
  <si>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</si>
  <si>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</si>
  <si>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</si>
  <si>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</si>
  <si>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</si>
  <si>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</si>
  <si>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</si>
  <si>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</si>
  <si>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</si>
  <si>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</si>
  <si>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2</t>
  </si>
  <si>
    <t>Гантели разборные 35 кг</t>
  </si>
  <si>
    <t>3</t>
  </si>
  <si>
    <t>Гантели разборные 40 кг</t>
  </si>
  <si>
    <t>4</t>
  </si>
  <si>
    <t>Гантели разборные 45 кг</t>
  </si>
  <si>
    <t>Гантели разборные 50 кг</t>
  </si>
  <si>
    <t>Стойка под гантели</t>
  </si>
  <si>
    <t>Гриф для приседаний</t>
  </si>
  <si>
    <t>Гриф с вращающимися ручками</t>
  </si>
  <si>
    <t>Гриф для штанги EZ-образный</t>
  </si>
  <si>
    <t>Гриф для штанги D-50, Рамка</t>
  </si>
  <si>
    <t>Гриф для штанги D-50, ломаный EZ-образный</t>
  </si>
  <si>
    <t>Гриф для штанги D-50, ломаный W-образный</t>
  </si>
  <si>
    <t>Замок алюминиевый, для грифа D-50 мм</t>
  </si>
  <si>
    <t>Запасные ролики для соревновательных стоек</t>
  </si>
  <si>
    <t>пара</t>
  </si>
  <si>
    <t>Стойка под грифы</t>
  </si>
  <si>
    <t>Рукоятка для мышц спины, хват 100 см</t>
  </si>
  <si>
    <t>Рукоятка для мышц спины, хват 60 см</t>
  </si>
  <si>
    <t>Рукоятка для тренировки трицепса</t>
  </si>
  <si>
    <t>Рукоятка для тяги W-образная</t>
  </si>
  <si>
    <t>Рукоятка для тяги закрытая</t>
  </si>
  <si>
    <t>Рукоятка для тяги к животу</t>
  </si>
  <si>
    <t>Рукоятка для тяги на трицепс и тяги к животу</t>
  </si>
  <si>
    <t>Рукоятка для тяги открытая</t>
  </si>
  <si>
    <t>Бинты на колени</t>
  </si>
  <si>
    <t>Бинты на запястья рук</t>
  </si>
  <si>
    <t>Магнезия в блоках</t>
  </si>
  <si>
    <t>упаковка</t>
  </si>
  <si>
    <t>Обувь (для приседаний)</t>
  </si>
  <si>
    <t>Обувь (для тяги становой)</t>
  </si>
  <si>
    <t>Итого:</t>
  </si>
  <si>
    <t>681 155,68</t>
  </si>
  <si>
    <t>На основании проведенного анализа рынка и расчетов, НМЦК составляет: 681 155,68 рублей.</t>
  </si>
  <si>
    <t>Дата подготовки обоснования НМЦК: 28.05.2026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</si>
  <si>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</si>
  <si>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</si>
  <si>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>Работник контрактной службы/контрактный управляющий:</t>
  </si>
  <si>
    <t>Специалист по закупкам</t>
  </si>
  <si>
    <t>(должность)</t>
  </si>
  <si>
    <t xml:space="preserve">/Дьяконова Ирина Сергеевна </t>
  </si>
  <si>
    <t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</si>
</sst>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#########"/>
  </numFmts>
  <fonts count="33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u/>
      <sz val="10"/>
      <color indexed="12"/>
      <name val="Times New Roman"/>
      <charset val="204"/>
    </font>
    <font>
      <sz val="10.8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2" fontId="2" fillId="0" borderId="1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2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vertical="top"/>
    </xf>
    <xf numFmtId="180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/>
        <xdr:cNvPicPr preferRelativeResize="0"/>
      </xdr:nvPicPr>
      <xdr:blipFill>
        <a:blip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/>
        <xdr:cNvPicPr preferRelativeResize="0"/>
      </xdr:nvPicPr>
      <xdr:blipFill>
        <a:blip r:embed="rId1"/>
        <a:stretch>
          <a:fillRect/>
        </a:stretch>
      </xdr:blipFill>
      <xdr:spPr>
        <a:xfrm>
          <a:off x="13363575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/>
        <xdr:cNvPicPr preferRelativeResize="0"/>
      </xdr:nvPicPr>
      <xdr:blipFill>
        <a:blip r:embed="rId2"/>
        <a:stretch>
          <a:fillRect/>
        </a:stretch>
      </xdr:blipFill>
      <xdr:spPr>
        <a:xfrm>
          <a:off x="9353550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/>
        <xdr:cNvPicPr preferRelativeResize="0"/>
      </xdr:nvPicPr>
      <xdr:blipFill>
        <a:blip r:embed="rId3"/>
        <a:stretch>
          <a:fillRect/>
        </a:stretch>
      </xdr:blipFill>
      <xdr:spPr>
        <a:xfrm>
          <a:off x="10782300" y="4742815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5"/>
  <sheetViews>
    <sheetView tabSelected="1" view="pageBreakPreview" zoomScaleNormal="100" topLeftCell="A18" workbookViewId="0">
      <selection activeCell="A46" sqref="A46:AC46"/>
    </sheetView>
  </sheetViews>
  <sheetFormatPr defaultColWidth="9" defaultRowHeight="15"/>
  <cols>
    <col min="1" max="1" width="7.85714285714286" style="1" customWidth="1"/>
    <col min="2" max="2" width="20.8571428571429" style="1" customWidth="1"/>
    <col min="3" max="3" width="17.8571428571429" style="1" customWidth="1"/>
    <col min="4" max="4" width="17" style="1" customWidth="1"/>
    <col min="5" max="5" width="8.85714285714286" style="1" customWidth="1"/>
    <col min="6" max="8" width="22" style="2" customWidth="1"/>
    <col min="9" max="25" width="22" style="2" hidden="1" customWidth="1"/>
    <col min="26" max="26" width="20.5714285714286" style="2" customWidth="1"/>
    <col min="27" max="27" width="23" style="2" customWidth="1"/>
    <col min="28" max="28" width="15.1428571428571" style="2" customWidth="1"/>
    <col min="29" max="29" width="27.7142857142857" style="1" customWidth="1"/>
    <col min="30" max="30" width="18.4285714285714" style="1" customWidth="1"/>
    <col min="31" max="1024" width="9.14285714285714" style="1" customWidth="1"/>
    <col min="1025" max="16384" width="9" style="1"/>
  </cols>
  <sheetData>
    <row r="1" customHeight="1" spans="1:3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Height="1" spans="1:31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36" customHeight="1" spans="1:3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customHeight="1" spans="1:31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1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7"/>
      <c r="AA5" s="5"/>
      <c r="AB5" s="5"/>
    </row>
    <row r="6" ht="24.75" customHeight="1" spans="1:31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42" customHeight="1" spans="1:31">
      <c r="A7" s="8" t="s">
        <v>3</v>
      </c>
      <c r="B7" s="8"/>
      <c r="C7" s="9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ht="43.5" customHeight="1" spans="1:31">
      <c r="A8" s="10" t="s">
        <v>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3"/>
    </row>
    <row r="9" ht="125.25" customHeight="1" spans="1:31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30" customHeight="1" spans="1:31">
      <c r="A10" s="8" t="s">
        <v>7</v>
      </c>
      <c r="B10" s="8" t="s">
        <v>8</v>
      </c>
      <c r="C10" s="8"/>
      <c r="D10" s="8" t="s">
        <v>9</v>
      </c>
      <c r="E10" s="15" t="s">
        <v>10</v>
      </c>
      <c r="F10" s="16" t="s">
        <v>11</v>
      </c>
      <c r="G10" s="17" t="s">
        <v>12</v>
      </c>
      <c r="H10" s="17" t="s">
        <v>13</v>
      </c>
      <c r="I10" s="16" t="s">
        <v>14</v>
      </c>
      <c r="J10" s="16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16" t="s">
        <v>29</v>
      </c>
      <c r="Y10" s="16" t="s">
        <v>30</v>
      </c>
      <c r="Z10" s="18" t="s">
        <v>31</v>
      </c>
      <c r="AA10" s="18" t="s">
        <v>32</v>
      </c>
      <c r="AB10" s="15" t="s">
        <v>33</v>
      </c>
      <c r="AC10" s="19" t="s">
        <v>34</v>
      </c>
    </row>
    <row r="11" ht="45" customHeight="1" spans="1:31">
      <c r="A11" s="8"/>
      <c r="B11" s="8"/>
      <c r="C11" s="8"/>
      <c r="D11" s="8"/>
      <c r="E11" s="15"/>
      <c r="F11" s="16" t="s">
        <v>35</v>
      </c>
      <c r="G11" s="16" t="s">
        <v>35</v>
      </c>
      <c r="H11" s="16" t="s">
        <v>35</v>
      </c>
      <c r="I11" s="16" t="s">
        <v>35</v>
      </c>
      <c r="J11" s="16" t="s">
        <v>35</v>
      </c>
      <c r="K11" s="16" t="s">
        <v>35</v>
      </c>
      <c r="L11" s="16" t="s">
        <v>35</v>
      </c>
      <c r="M11" s="16" t="s">
        <v>35</v>
      </c>
      <c r="N11" s="16" t="s">
        <v>35</v>
      </c>
      <c r="O11" s="16" t="s">
        <v>35</v>
      </c>
      <c r="P11" s="16" t="s">
        <v>35</v>
      </c>
      <c r="Q11" s="16" t="s">
        <v>35</v>
      </c>
      <c r="R11" s="16" t="s">
        <v>35</v>
      </c>
      <c r="S11" s="16" t="s">
        <v>35</v>
      </c>
      <c r="T11" s="16" t="s">
        <v>35</v>
      </c>
      <c r="U11" s="16" t="s">
        <v>35</v>
      </c>
      <c r="V11" s="16" t="s">
        <v>35</v>
      </c>
      <c r="W11" s="16" t="s">
        <v>35</v>
      </c>
      <c r="X11" s="16" t="s">
        <v>35</v>
      </c>
      <c r="Y11" s="16" t="s">
        <v>35</v>
      </c>
      <c r="Z11" s="20"/>
      <c r="AA11" s="20"/>
      <c r="AB11" s="15"/>
      <c r="AC11" s="21"/>
    </row>
    <row r="12" ht="33" customHeight="1" spans="1:31">
      <c r="A12" s="8" t="s">
        <v>36</v>
      </c>
      <c r="B12" s="8" t="s">
        <v>37</v>
      </c>
      <c r="C12" s="8"/>
      <c r="D12" s="8" t="s">
        <v>38</v>
      </c>
      <c r="E12" s="22">
        <v>2</v>
      </c>
      <c r="F12" s="23">
        <v>16617</v>
      </c>
      <c r="G12" s="23">
        <v>19100</v>
      </c>
      <c r="H12" s="23">
        <v>19064</v>
      </c>
      <c r="I12" s="16" t="s">
        <v>39</v>
      </c>
      <c r="J12" s="16" t="s">
        <v>40</v>
      </c>
      <c r="K12" s="16" t="s">
        <v>41</v>
      </c>
      <c r="L12" s="16" t="s">
        <v>42</v>
      </c>
      <c r="M12" s="16" t="s">
        <v>43</v>
      </c>
      <c r="N12" s="16" t="s">
        <v>44</v>
      </c>
      <c r="O12" s="16" t="s">
        <v>45</v>
      </c>
      <c r="P12" s="16" t="s">
        <v>46</v>
      </c>
      <c r="Q12" s="16" t="s">
        <v>47</v>
      </c>
      <c r="R12" s="16" t="s">
        <v>48</v>
      </c>
      <c r="S12" s="16" t="s">
        <v>49</v>
      </c>
      <c r="T12" s="16" t="s">
        <v>50</v>
      </c>
      <c r="U12" s="16" t="s">
        <v>51</v>
      </c>
      <c r="V12" s="16" t="s">
        <v>52</v>
      </c>
      <c r="W12" s="16" t="s">
        <v>53</v>
      </c>
      <c r="X12" s="16" t="s">
        <v>54</v>
      </c>
      <c r="Y12" s="16" t="s">
        <v>55</v>
      </c>
      <c r="Z12" s="16">
        <f t="shared" ref="Z12:Z44" si="0">ROUND(STDEVA(F12:H12),2)</f>
        <v>1423.28</v>
      </c>
      <c r="AA12" s="16">
        <f t="shared" ref="AA12:AA44" si="1">ROUND(Z12/AB12*100,2)</f>
        <v>7.79</v>
      </c>
      <c r="AB12" s="16">
        <f t="shared" ref="AB12:AB44" si="2">ROUND(AVERAGE(F12:H12),2)</f>
        <v>18260.33</v>
      </c>
      <c r="AC12" s="16">
        <f t="shared" ref="AC12:AC44" si="3">ROUND(AB12*E12,2)</f>
        <v>36520.66</v>
      </c>
      <c r="AD12" s="2"/>
      <c r="AE12" s="2"/>
    </row>
    <row r="13" ht="33" customHeight="1" spans="1:31">
      <c r="A13" s="8" t="s">
        <v>56</v>
      </c>
      <c r="B13" s="8" t="s">
        <v>57</v>
      </c>
      <c r="C13" s="8"/>
      <c r="D13" s="8" t="s">
        <v>38</v>
      </c>
      <c r="E13" s="22">
        <v>2</v>
      </c>
      <c r="F13" s="23">
        <v>18387</v>
      </c>
      <c r="G13" s="23">
        <v>22350</v>
      </c>
      <c r="H13" s="23">
        <v>22240</v>
      </c>
      <c r="I13" s="16" t="s">
        <v>39</v>
      </c>
      <c r="J13" s="16" t="s">
        <v>40</v>
      </c>
      <c r="K13" s="16" t="s">
        <v>41</v>
      </c>
      <c r="L13" s="16" t="s">
        <v>42</v>
      </c>
      <c r="M13" s="16" t="s">
        <v>43</v>
      </c>
      <c r="N13" s="16" t="s">
        <v>44</v>
      </c>
      <c r="O13" s="16" t="s">
        <v>45</v>
      </c>
      <c r="P13" s="16" t="s">
        <v>46</v>
      </c>
      <c r="Q13" s="16" t="s">
        <v>47</v>
      </c>
      <c r="R13" s="16" t="s">
        <v>48</v>
      </c>
      <c r="S13" s="16" t="s">
        <v>49</v>
      </c>
      <c r="T13" s="16" t="s">
        <v>50</v>
      </c>
      <c r="U13" s="16" t="s">
        <v>51</v>
      </c>
      <c r="V13" s="16" t="s">
        <v>52</v>
      </c>
      <c r="W13" s="16" t="s">
        <v>53</v>
      </c>
      <c r="X13" s="16" t="s">
        <v>54</v>
      </c>
      <c r="Y13" s="16" t="s">
        <v>55</v>
      </c>
      <c r="Z13" s="16">
        <f t="shared" si="0"/>
        <v>2256.96</v>
      </c>
      <c r="AA13" s="16">
        <f t="shared" si="1"/>
        <v>10.75</v>
      </c>
      <c r="AB13" s="16">
        <f t="shared" si="2"/>
        <v>20992.33</v>
      </c>
      <c r="AC13" s="16">
        <f t="shared" si="3"/>
        <v>41984.66</v>
      </c>
      <c r="AD13" s="2"/>
      <c r="AE13" s="2"/>
    </row>
    <row r="14" ht="33" customHeight="1" spans="1:31">
      <c r="A14" s="8" t="s">
        <v>58</v>
      </c>
      <c r="B14" s="8" t="s">
        <v>59</v>
      </c>
      <c r="C14" s="8"/>
      <c r="D14" s="8" t="s">
        <v>38</v>
      </c>
      <c r="E14" s="22">
        <v>2</v>
      </c>
      <c r="F14" s="23">
        <v>20650</v>
      </c>
      <c r="G14" s="23">
        <v>25500</v>
      </c>
      <c r="H14" s="23">
        <v>25417</v>
      </c>
      <c r="I14" s="16" t="s">
        <v>39</v>
      </c>
      <c r="J14" s="16" t="s">
        <v>40</v>
      </c>
      <c r="K14" s="16" t="s">
        <v>41</v>
      </c>
      <c r="L14" s="16" t="s">
        <v>42</v>
      </c>
      <c r="M14" s="16" t="s">
        <v>43</v>
      </c>
      <c r="N14" s="16" t="s">
        <v>44</v>
      </c>
      <c r="O14" s="16" t="s">
        <v>45</v>
      </c>
      <c r="P14" s="16" t="s">
        <v>46</v>
      </c>
      <c r="Q14" s="16" t="s">
        <v>47</v>
      </c>
      <c r="R14" s="16" t="s">
        <v>48</v>
      </c>
      <c r="S14" s="16" t="s">
        <v>49</v>
      </c>
      <c r="T14" s="16" t="s">
        <v>50</v>
      </c>
      <c r="U14" s="16" t="s">
        <v>51</v>
      </c>
      <c r="V14" s="16" t="s">
        <v>52</v>
      </c>
      <c r="W14" s="16" t="s">
        <v>53</v>
      </c>
      <c r="X14" s="16" t="s">
        <v>54</v>
      </c>
      <c r="Y14" s="16" t="s">
        <v>55</v>
      </c>
      <c r="Z14" s="16">
        <f t="shared" si="0"/>
        <v>2776.5</v>
      </c>
      <c r="AA14" s="16">
        <f t="shared" si="1"/>
        <v>11.64</v>
      </c>
      <c r="AB14" s="16">
        <f t="shared" si="2"/>
        <v>23855.67</v>
      </c>
      <c r="AC14" s="16">
        <f t="shared" si="3"/>
        <v>47711.34</v>
      </c>
      <c r="AD14" s="2"/>
      <c r="AE14" s="2"/>
    </row>
    <row r="15" ht="33" customHeight="1" spans="1:31">
      <c r="A15" s="8" t="s">
        <v>60</v>
      </c>
      <c r="B15" s="8" t="s">
        <v>61</v>
      </c>
      <c r="C15" s="8"/>
      <c r="D15" s="8" t="s">
        <v>38</v>
      </c>
      <c r="E15" s="22">
        <v>2</v>
      </c>
      <c r="F15" s="23">
        <v>22926</v>
      </c>
      <c r="G15" s="23">
        <v>28670</v>
      </c>
      <c r="H15" s="23">
        <v>28597</v>
      </c>
      <c r="I15" s="16" t="s">
        <v>39</v>
      </c>
      <c r="J15" s="16" t="s">
        <v>40</v>
      </c>
      <c r="K15" s="16" t="s">
        <v>41</v>
      </c>
      <c r="L15" s="16" t="s">
        <v>42</v>
      </c>
      <c r="M15" s="16" t="s">
        <v>43</v>
      </c>
      <c r="N15" s="16" t="s">
        <v>44</v>
      </c>
      <c r="O15" s="16" t="s">
        <v>45</v>
      </c>
      <c r="P15" s="16" t="s">
        <v>46</v>
      </c>
      <c r="Q15" s="16" t="s">
        <v>47</v>
      </c>
      <c r="R15" s="16" t="s">
        <v>48</v>
      </c>
      <c r="S15" s="16" t="s">
        <v>49</v>
      </c>
      <c r="T15" s="16" t="s">
        <v>50</v>
      </c>
      <c r="U15" s="16" t="s">
        <v>51</v>
      </c>
      <c r="V15" s="16" t="s">
        <v>52</v>
      </c>
      <c r="W15" s="16" t="s">
        <v>53</v>
      </c>
      <c r="X15" s="16" t="s">
        <v>54</v>
      </c>
      <c r="Y15" s="16" t="s">
        <v>55</v>
      </c>
      <c r="Z15" s="16">
        <f t="shared" si="0"/>
        <v>3295.43</v>
      </c>
      <c r="AA15" s="16">
        <f t="shared" si="1"/>
        <v>12.33</v>
      </c>
      <c r="AB15" s="16">
        <f t="shared" si="2"/>
        <v>26731</v>
      </c>
      <c r="AC15" s="16">
        <f t="shared" si="3"/>
        <v>53462</v>
      </c>
      <c r="AD15" s="2"/>
      <c r="AE15" s="2"/>
    </row>
    <row r="16" ht="33" customHeight="1" spans="1:31">
      <c r="A16" s="8">
        <v>5</v>
      </c>
      <c r="B16" s="8" t="s">
        <v>62</v>
      </c>
      <c r="C16" s="8"/>
      <c r="D16" s="8" t="s">
        <v>38</v>
      </c>
      <c r="E16" s="22">
        <v>2</v>
      </c>
      <c r="F16" s="23">
        <v>25195</v>
      </c>
      <c r="G16" s="23">
        <v>31800</v>
      </c>
      <c r="H16" s="23">
        <v>31773</v>
      </c>
      <c r="I16" s="16" t="s">
        <v>39</v>
      </c>
      <c r="J16" s="16" t="s">
        <v>40</v>
      </c>
      <c r="K16" s="16" t="s">
        <v>41</v>
      </c>
      <c r="L16" s="16" t="s">
        <v>42</v>
      </c>
      <c r="M16" s="16" t="s">
        <v>43</v>
      </c>
      <c r="N16" s="16" t="s">
        <v>44</v>
      </c>
      <c r="O16" s="16" t="s">
        <v>45</v>
      </c>
      <c r="P16" s="16" t="s">
        <v>46</v>
      </c>
      <c r="Q16" s="16" t="s">
        <v>47</v>
      </c>
      <c r="R16" s="16" t="s">
        <v>48</v>
      </c>
      <c r="S16" s="16" t="s">
        <v>49</v>
      </c>
      <c r="T16" s="16" t="s">
        <v>50</v>
      </c>
      <c r="U16" s="16" t="s">
        <v>51</v>
      </c>
      <c r="V16" s="16" t="s">
        <v>52</v>
      </c>
      <c r="W16" s="16" t="s">
        <v>53</v>
      </c>
      <c r="X16" s="16" t="s">
        <v>54</v>
      </c>
      <c r="Y16" s="16" t="s">
        <v>55</v>
      </c>
      <c r="Z16" s="16">
        <f t="shared" si="0"/>
        <v>3805.63</v>
      </c>
      <c r="AA16" s="16">
        <f t="shared" si="1"/>
        <v>12.86</v>
      </c>
      <c r="AB16" s="16">
        <f t="shared" si="2"/>
        <v>29589.33</v>
      </c>
      <c r="AC16" s="16">
        <f t="shared" si="3"/>
        <v>59178.66</v>
      </c>
      <c r="AD16" s="2"/>
      <c r="AE16" s="2"/>
    </row>
    <row r="17" ht="33" customHeight="1" spans="1:31">
      <c r="A17" s="8">
        <v>6</v>
      </c>
      <c r="B17" s="8" t="s">
        <v>63</v>
      </c>
      <c r="C17" s="8"/>
      <c r="D17" s="8" t="s">
        <v>38</v>
      </c>
      <c r="E17" s="22">
        <v>1</v>
      </c>
      <c r="F17" s="23">
        <v>39900</v>
      </c>
      <c r="G17" s="23">
        <v>75680</v>
      </c>
      <c r="H17" s="23">
        <v>75600</v>
      </c>
      <c r="I17" s="16" t="s">
        <v>39</v>
      </c>
      <c r="J17" s="16" t="s">
        <v>40</v>
      </c>
      <c r="K17" s="16" t="s">
        <v>41</v>
      </c>
      <c r="L17" s="16" t="s">
        <v>42</v>
      </c>
      <c r="M17" s="16" t="s">
        <v>43</v>
      </c>
      <c r="N17" s="16" t="s">
        <v>44</v>
      </c>
      <c r="O17" s="16" t="s">
        <v>45</v>
      </c>
      <c r="P17" s="16" t="s">
        <v>46</v>
      </c>
      <c r="Q17" s="16" t="s">
        <v>47</v>
      </c>
      <c r="R17" s="16" t="s">
        <v>48</v>
      </c>
      <c r="S17" s="16" t="s">
        <v>49</v>
      </c>
      <c r="T17" s="16" t="s">
        <v>50</v>
      </c>
      <c r="U17" s="16" t="s">
        <v>51</v>
      </c>
      <c r="V17" s="16" t="s">
        <v>52</v>
      </c>
      <c r="W17" s="16" t="s">
        <v>53</v>
      </c>
      <c r="X17" s="16" t="s">
        <v>54</v>
      </c>
      <c r="Y17" s="16" t="s">
        <v>55</v>
      </c>
      <c r="Z17" s="16">
        <f t="shared" si="0"/>
        <v>20634.54</v>
      </c>
      <c r="AA17" s="16">
        <f t="shared" si="1"/>
        <v>32.38</v>
      </c>
      <c r="AB17" s="16">
        <f t="shared" si="2"/>
        <v>63726.67</v>
      </c>
      <c r="AC17" s="16">
        <f t="shared" si="3"/>
        <v>63726.67</v>
      </c>
      <c r="AD17" s="2"/>
      <c r="AE17" s="2"/>
    </row>
    <row r="18" ht="33" customHeight="1" spans="1:31">
      <c r="A18" s="8">
        <f>A17+1</f>
        <v>7</v>
      </c>
      <c r="B18" s="8" t="s">
        <v>64</v>
      </c>
      <c r="C18" s="8"/>
      <c r="D18" s="8" t="s">
        <v>38</v>
      </c>
      <c r="E18" s="22">
        <v>1</v>
      </c>
      <c r="F18" s="23">
        <v>29990</v>
      </c>
      <c r="G18" s="23">
        <v>26640</v>
      </c>
      <c r="H18" s="23">
        <v>26586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>
        <f t="shared" si="0"/>
        <v>1949.9</v>
      </c>
      <c r="AA18" s="16">
        <f t="shared" si="1"/>
        <v>7.03</v>
      </c>
      <c r="AB18" s="16">
        <f t="shared" si="2"/>
        <v>27738.67</v>
      </c>
      <c r="AC18" s="16">
        <f t="shared" si="3"/>
        <v>27738.67</v>
      </c>
      <c r="AD18" s="2"/>
      <c r="AE18" s="2"/>
    </row>
    <row r="19" ht="33" customHeight="1" spans="1:31">
      <c r="A19" s="8">
        <f t="shared" ref="A19:A24" si="4">A18+1</f>
        <v>8</v>
      </c>
      <c r="B19" s="8" t="s">
        <v>65</v>
      </c>
      <c r="C19" s="8"/>
      <c r="D19" s="8" t="s">
        <v>38</v>
      </c>
      <c r="E19" s="22">
        <v>1</v>
      </c>
      <c r="F19" s="23">
        <v>25900</v>
      </c>
      <c r="G19" s="23">
        <v>31680</v>
      </c>
      <c r="H19" s="23">
        <v>31510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>
        <f t="shared" si="0"/>
        <v>3289.11</v>
      </c>
      <c r="AA19" s="16">
        <f t="shared" si="1"/>
        <v>11.08</v>
      </c>
      <c r="AB19" s="16">
        <f t="shared" si="2"/>
        <v>29696.67</v>
      </c>
      <c r="AC19" s="16">
        <f t="shared" si="3"/>
        <v>29696.67</v>
      </c>
      <c r="AD19" s="2"/>
      <c r="AE19" s="2"/>
    </row>
    <row r="20" ht="33" customHeight="1" spans="1:31">
      <c r="A20" s="8">
        <f t="shared" si="4"/>
        <v>9</v>
      </c>
      <c r="B20" s="8" t="s">
        <v>66</v>
      </c>
      <c r="C20" s="8"/>
      <c r="D20" s="8" t="s">
        <v>38</v>
      </c>
      <c r="E20" s="22">
        <v>1</v>
      </c>
      <c r="F20" s="23">
        <v>15000</v>
      </c>
      <c r="G20" s="23">
        <v>19900</v>
      </c>
      <c r="H20" s="23">
        <v>19850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>
        <f t="shared" si="0"/>
        <v>2814.69</v>
      </c>
      <c r="AA20" s="16">
        <f t="shared" si="1"/>
        <v>15.42</v>
      </c>
      <c r="AB20" s="16">
        <f t="shared" si="2"/>
        <v>18250</v>
      </c>
      <c r="AC20" s="16">
        <f t="shared" si="3"/>
        <v>18250</v>
      </c>
      <c r="AD20" s="2"/>
      <c r="AE20" s="2"/>
    </row>
    <row r="21" ht="33" customHeight="1" spans="1:31">
      <c r="A21" s="8">
        <f t="shared" si="4"/>
        <v>10</v>
      </c>
      <c r="B21" s="8" t="s">
        <v>67</v>
      </c>
      <c r="C21" s="8"/>
      <c r="D21" s="8" t="s">
        <v>38</v>
      </c>
      <c r="E21" s="22">
        <v>1</v>
      </c>
      <c r="F21" s="23">
        <v>13000</v>
      </c>
      <c r="G21" s="23">
        <v>16700</v>
      </c>
      <c r="H21" s="23">
        <v>16670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>
        <f t="shared" si="0"/>
        <v>2127.59</v>
      </c>
      <c r="AA21" s="16">
        <f t="shared" si="1"/>
        <v>13.76</v>
      </c>
      <c r="AB21" s="16">
        <f t="shared" si="2"/>
        <v>15456.67</v>
      </c>
      <c r="AC21" s="16">
        <f t="shared" si="3"/>
        <v>15456.67</v>
      </c>
      <c r="AD21" s="2"/>
      <c r="AE21" s="2"/>
    </row>
    <row r="22" ht="33" customHeight="1" spans="1:31">
      <c r="A22" s="8">
        <f t="shared" si="4"/>
        <v>11</v>
      </c>
      <c r="B22" s="8" t="s">
        <v>68</v>
      </c>
      <c r="C22" s="8"/>
      <c r="D22" s="8" t="s">
        <v>38</v>
      </c>
      <c r="E22" s="22">
        <v>1</v>
      </c>
      <c r="F22" s="23">
        <v>13000</v>
      </c>
      <c r="G22" s="23">
        <v>12200</v>
      </c>
      <c r="H22" s="23">
        <v>12196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>
        <f t="shared" si="0"/>
        <v>463.04</v>
      </c>
      <c r="AA22" s="16">
        <f t="shared" si="1"/>
        <v>3.71</v>
      </c>
      <c r="AB22" s="16">
        <f t="shared" si="2"/>
        <v>12465.33</v>
      </c>
      <c r="AC22" s="16">
        <f t="shared" si="3"/>
        <v>12465.33</v>
      </c>
      <c r="AD22" s="2"/>
      <c r="AE22" s="2"/>
    </row>
    <row r="23" ht="33" customHeight="1" spans="1:31">
      <c r="A23" s="8">
        <f t="shared" si="4"/>
        <v>12</v>
      </c>
      <c r="B23" s="8" t="s">
        <v>69</v>
      </c>
      <c r="C23" s="8"/>
      <c r="D23" s="8" t="s">
        <v>38</v>
      </c>
      <c r="E23" s="22">
        <v>1</v>
      </c>
      <c r="F23" s="23">
        <v>13000</v>
      </c>
      <c r="G23" s="23">
        <v>12200</v>
      </c>
      <c r="H23" s="23">
        <v>12196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>
        <f t="shared" si="0"/>
        <v>463.04</v>
      </c>
      <c r="AA23" s="16">
        <f t="shared" si="1"/>
        <v>3.71</v>
      </c>
      <c r="AB23" s="16">
        <f t="shared" si="2"/>
        <v>12465.33</v>
      </c>
      <c r="AC23" s="16">
        <f t="shared" si="3"/>
        <v>12465.33</v>
      </c>
      <c r="AD23" s="2"/>
      <c r="AE23" s="2"/>
    </row>
    <row r="24" ht="33" customHeight="1" spans="1:31">
      <c r="A24" s="8">
        <f t="shared" si="4"/>
        <v>13</v>
      </c>
      <c r="B24" s="8" t="s">
        <v>70</v>
      </c>
      <c r="C24" s="8"/>
      <c r="D24" s="8" t="s">
        <v>38</v>
      </c>
      <c r="E24" s="22">
        <v>4</v>
      </c>
      <c r="F24" s="23">
        <v>2000</v>
      </c>
      <c r="G24" s="23">
        <v>1290</v>
      </c>
      <c r="H24" s="23">
        <v>1274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>
        <f t="shared" si="0"/>
        <v>414.61</v>
      </c>
      <c r="AA24" s="16">
        <f t="shared" si="1"/>
        <v>27.25</v>
      </c>
      <c r="AB24" s="16">
        <f t="shared" si="2"/>
        <v>1521.33</v>
      </c>
      <c r="AC24" s="16">
        <f t="shared" si="3"/>
        <v>6085.32</v>
      </c>
      <c r="AD24" s="2"/>
      <c r="AE24" s="2"/>
    </row>
    <row r="25" ht="33" customHeight="1" spans="1:31">
      <c r="A25" s="8">
        <f t="shared" ref="A25:A44" si="5">A24+1</f>
        <v>14</v>
      </c>
      <c r="B25" s="8" t="s">
        <v>71</v>
      </c>
      <c r="C25" s="8"/>
      <c r="D25" s="8" t="s">
        <v>72</v>
      </c>
      <c r="E25" s="22">
        <v>4</v>
      </c>
      <c r="F25" s="23">
        <v>1000</v>
      </c>
      <c r="G25" s="23">
        <v>1400</v>
      </c>
      <c r="H25" s="23">
        <v>1386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>
        <f t="shared" si="0"/>
        <v>227.01</v>
      </c>
      <c r="AA25" s="16">
        <f t="shared" si="1"/>
        <v>17.99</v>
      </c>
      <c r="AB25" s="16">
        <f t="shared" si="2"/>
        <v>1262</v>
      </c>
      <c r="AC25" s="16">
        <f t="shared" si="3"/>
        <v>5048</v>
      </c>
      <c r="AD25" s="2"/>
      <c r="AE25" s="2"/>
    </row>
    <row r="26" ht="33" customHeight="1" spans="1:31">
      <c r="A26" s="8">
        <f t="shared" si="5"/>
        <v>15</v>
      </c>
      <c r="B26" s="8" t="s">
        <v>73</v>
      </c>
      <c r="C26" s="8"/>
      <c r="D26" s="8" t="s">
        <v>38</v>
      </c>
      <c r="E26" s="22">
        <v>1</v>
      </c>
      <c r="F26" s="23">
        <v>16000</v>
      </c>
      <c r="G26" s="23">
        <v>17500</v>
      </c>
      <c r="H26" s="23">
        <v>17430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>
        <f t="shared" si="0"/>
        <v>846.54</v>
      </c>
      <c r="AA26" s="16">
        <f t="shared" si="1"/>
        <v>4.99</v>
      </c>
      <c r="AB26" s="16">
        <f t="shared" si="2"/>
        <v>16976.67</v>
      </c>
      <c r="AC26" s="16">
        <f t="shared" si="3"/>
        <v>16976.67</v>
      </c>
      <c r="AD26" s="2"/>
      <c r="AE26" s="2"/>
    </row>
    <row r="27" ht="33" customHeight="1" spans="1:31">
      <c r="A27" s="8">
        <f t="shared" si="5"/>
        <v>16</v>
      </c>
      <c r="B27" s="8" t="s">
        <v>74</v>
      </c>
      <c r="C27" s="8"/>
      <c r="D27" s="8" t="s">
        <v>38</v>
      </c>
      <c r="E27" s="22">
        <v>1</v>
      </c>
      <c r="F27" s="23">
        <v>9254</v>
      </c>
      <c r="G27" s="23">
        <v>9200</v>
      </c>
      <c r="H27" s="23">
        <v>9173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>
        <f t="shared" si="0"/>
        <v>41.24</v>
      </c>
      <c r="AA27" s="16">
        <f t="shared" si="1"/>
        <v>0.45</v>
      </c>
      <c r="AB27" s="16">
        <f t="shared" si="2"/>
        <v>9209</v>
      </c>
      <c r="AC27" s="16">
        <f t="shared" si="3"/>
        <v>9209</v>
      </c>
      <c r="AD27" s="2"/>
      <c r="AE27" s="2"/>
    </row>
    <row r="28" ht="33" customHeight="1" spans="1:31">
      <c r="A28" s="8">
        <f t="shared" si="5"/>
        <v>17</v>
      </c>
      <c r="B28" s="8" t="s">
        <v>75</v>
      </c>
      <c r="C28" s="8"/>
      <c r="D28" s="8" t="s">
        <v>38</v>
      </c>
      <c r="E28" s="22">
        <v>1</v>
      </c>
      <c r="F28" s="23">
        <v>6714</v>
      </c>
      <c r="G28" s="23">
        <v>7000</v>
      </c>
      <c r="H28" s="23">
        <v>6874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>
        <f t="shared" si="0"/>
        <v>143.34</v>
      </c>
      <c r="AA28" s="16">
        <f t="shared" si="1"/>
        <v>2.09</v>
      </c>
      <c r="AB28" s="16">
        <f t="shared" si="2"/>
        <v>6862.67</v>
      </c>
      <c r="AC28" s="16">
        <f t="shared" si="3"/>
        <v>6862.67</v>
      </c>
      <c r="AD28" s="2"/>
      <c r="AE28" s="2"/>
    </row>
    <row r="29" ht="33" customHeight="1" spans="1:31">
      <c r="A29" s="8">
        <f t="shared" si="5"/>
        <v>18</v>
      </c>
      <c r="B29" s="8" t="s">
        <v>76</v>
      </c>
      <c r="C29" s="8"/>
      <c r="D29" s="8" t="s">
        <v>38</v>
      </c>
      <c r="E29" s="22">
        <v>1</v>
      </c>
      <c r="F29" s="23">
        <v>6950</v>
      </c>
      <c r="G29" s="23">
        <v>6150</v>
      </c>
      <c r="H29" s="23">
        <v>6080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>
        <f t="shared" si="0"/>
        <v>483.36</v>
      </c>
      <c r="AA29" s="16">
        <f t="shared" si="1"/>
        <v>7.56</v>
      </c>
      <c r="AB29" s="16">
        <f t="shared" si="2"/>
        <v>6393.33</v>
      </c>
      <c r="AC29" s="16">
        <f t="shared" si="3"/>
        <v>6393.33</v>
      </c>
      <c r="AD29" s="2"/>
      <c r="AE29" s="2"/>
    </row>
    <row r="30" ht="33" customHeight="1" spans="1:31">
      <c r="A30" s="8">
        <f t="shared" si="5"/>
        <v>19</v>
      </c>
      <c r="B30" s="8" t="s">
        <v>77</v>
      </c>
      <c r="C30" s="8"/>
      <c r="D30" s="8" t="s">
        <v>38</v>
      </c>
      <c r="E30" s="22">
        <v>1</v>
      </c>
      <c r="F30" s="23">
        <v>6249</v>
      </c>
      <c r="G30" s="23">
        <v>7050</v>
      </c>
      <c r="H30" s="23">
        <v>6933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>
        <f t="shared" si="0"/>
        <v>432.66</v>
      </c>
      <c r="AA30" s="16">
        <f t="shared" si="1"/>
        <v>6.42</v>
      </c>
      <c r="AB30" s="16">
        <f t="shared" si="2"/>
        <v>6744</v>
      </c>
      <c r="AC30" s="16">
        <f t="shared" si="3"/>
        <v>6744</v>
      </c>
      <c r="AD30" s="2"/>
      <c r="AE30" s="2"/>
    </row>
    <row r="31" ht="33" customHeight="1" spans="1:31">
      <c r="A31" s="8">
        <f t="shared" si="5"/>
        <v>20</v>
      </c>
      <c r="B31" s="8" t="s">
        <v>78</v>
      </c>
      <c r="C31" s="8"/>
      <c r="D31" s="8" t="s">
        <v>38</v>
      </c>
      <c r="E31" s="22">
        <v>2</v>
      </c>
      <c r="F31" s="23">
        <v>2600</v>
      </c>
      <c r="G31" s="23">
        <v>3500</v>
      </c>
      <c r="H31" s="23">
        <v>3414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>
        <f t="shared" si="0"/>
        <v>496.65</v>
      </c>
      <c r="AA31" s="16">
        <f t="shared" si="1"/>
        <v>15.66</v>
      </c>
      <c r="AB31" s="16">
        <f t="shared" si="2"/>
        <v>3171.33</v>
      </c>
      <c r="AC31" s="16">
        <f t="shared" si="3"/>
        <v>6342.66</v>
      </c>
      <c r="AD31" s="2"/>
      <c r="AE31" s="2"/>
    </row>
    <row r="32" ht="33" customHeight="1" spans="1:31">
      <c r="A32" s="8">
        <f t="shared" si="5"/>
        <v>21</v>
      </c>
      <c r="B32" s="8" t="s">
        <v>79</v>
      </c>
      <c r="C32" s="8"/>
      <c r="D32" s="8" t="s">
        <v>38</v>
      </c>
      <c r="E32" s="22">
        <v>1</v>
      </c>
      <c r="F32" s="23">
        <v>3700</v>
      </c>
      <c r="G32" s="23">
        <v>3600</v>
      </c>
      <c r="H32" s="23">
        <v>3586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>
        <f t="shared" si="0"/>
        <v>62.17</v>
      </c>
      <c r="AA32" s="16">
        <f t="shared" si="1"/>
        <v>1.71</v>
      </c>
      <c r="AB32" s="16">
        <f t="shared" si="2"/>
        <v>3628.67</v>
      </c>
      <c r="AC32" s="16">
        <f t="shared" si="3"/>
        <v>3628.67</v>
      </c>
      <c r="AD32" s="2"/>
      <c r="AE32" s="2"/>
    </row>
    <row r="33" ht="33" customHeight="1" spans="1:31">
      <c r="A33" s="8">
        <f t="shared" si="5"/>
        <v>22</v>
      </c>
      <c r="B33" s="8" t="s">
        <v>80</v>
      </c>
      <c r="C33" s="8"/>
      <c r="D33" s="8" t="s">
        <v>38</v>
      </c>
      <c r="E33" s="22">
        <v>1</v>
      </c>
      <c r="F33" s="23">
        <v>7179</v>
      </c>
      <c r="G33" s="23">
        <v>5100</v>
      </c>
      <c r="H33" s="23">
        <v>5026</v>
      </c>
      <c r="I33" s="16" t="s">
        <v>39</v>
      </c>
      <c r="J33" s="16" t="s">
        <v>40</v>
      </c>
      <c r="K33" s="16" t="s">
        <v>41</v>
      </c>
      <c r="L33" s="16" t="s">
        <v>42</v>
      </c>
      <c r="M33" s="16" t="s">
        <v>43</v>
      </c>
      <c r="N33" s="16" t="s">
        <v>44</v>
      </c>
      <c r="O33" s="16" t="s">
        <v>45</v>
      </c>
      <c r="P33" s="16" t="s">
        <v>46</v>
      </c>
      <c r="Q33" s="16" t="s">
        <v>47</v>
      </c>
      <c r="R33" s="16" t="s">
        <v>48</v>
      </c>
      <c r="S33" s="16" t="s">
        <v>49</v>
      </c>
      <c r="T33" s="16" t="s">
        <v>50</v>
      </c>
      <c r="U33" s="16" t="s">
        <v>51</v>
      </c>
      <c r="V33" s="16" t="s">
        <v>52</v>
      </c>
      <c r="W33" s="16" t="s">
        <v>53</v>
      </c>
      <c r="X33" s="16" t="s">
        <v>54</v>
      </c>
      <c r="Y33" s="16" t="s">
        <v>55</v>
      </c>
      <c r="Z33" s="16">
        <f t="shared" si="0"/>
        <v>1222.23</v>
      </c>
      <c r="AA33" s="16">
        <f t="shared" si="1"/>
        <v>21.19</v>
      </c>
      <c r="AB33" s="16">
        <f t="shared" si="2"/>
        <v>5768.33</v>
      </c>
      <c r="AC33" s="16">
        <f t="shared" si="3"/>
        <v>5768.33</v>
      </c>
      <c r="AD33" s="2"/>
      <c r="AE33" s="2"/>
    </row>
    <row r="34" ht="33" customHeight="1" spans="1:31">
      <c r="A34" s="8">
        <f t="shared" si="5"/>
        <v>23</v>
      </c>
      <c r="B34" s="8" t="s">
        <v>81</v>
      </c>
      <c r="C34" s="8"/>
      <c r="D34" s="8" t="s">
        <v>38</v>
      </c>
      <c r="E34" s="22">
        <v>2</v>
      </c>
      <c r="F34" s="23">
        <v>3500</v>
      </c>
      <c r="G34" s="23">
        <v>4350</v>
      </c>
      <c r="H34" s="23">
        <v>4200</v>
      </c>
      <c r="I34" s="16" t="s">
        <v>39</v>
      </c>
      <c r="J34" s="16" t="s">
        <v>40</v>
      </c>
      <c r="K34" s="16" t="s">
        <v>41</v>
      </c>
      <c r="L34" s="16" t="s">
        <v>42</v>
      </c>
      <c r="M34" s="16" t="s">
        <v>43</v>
      </c>
      <c r="N34" s="16" t="s">
        <v>44</v>
      </c>
      <c r="O34" s="16" t="s">
        <v>45</v>
      </c>
      <c r="P34" s="16" t="s">
        <v>46</v>
      </c>
      <c r="Q34" s="16" t="s">
        <v>47</v>
      </c>
      <c r="R34" s="16" t="s">
        <v>48</v>
      </c>
      <c r="S34" s="16" t="s">
        <v>49</v>
      </c>
      <c r="T34" s="16" t="s">
        <v>50</v>
      </c>
      <c r="U34" s="16" t="s">
        <v>51</v>
      </c>
      <c r="V34" s="16" t="s">
        <v>52</v>
      </c>
      <c r="W34" s="16" t="s">
        <v>53</v>
      </c>
      <c r="X34" s="16" t="s">
        <v>54</v>
      </c>
      <c r="Y34" s="16" t="s">
        <v>55</v>
      </c>
      <c r="Z34" s="16">
        <f t="shared" si="0"/>
        <v>453.69</v>
      </c>
      <c r="AA34" s="16">
        <f t="shared" si="1"/>
        <v>11.3</v>
      </c>
      <c r="AB34" s="16">
        <f t="shared" si="2"/>
        <v>4016.67</v>
      </c>
      <c r="AC34" s="16">
        <f t="shared" si="3"/>
        <v>8033.34</v>
      </c>
    </row>
    <row r="35" ht="33" customHeight="1" spans="1:31">
      <c r="A35" s="8">
        <f t="shared" si="5"/>
        <v>24</v>
      </c>
      <c r="B35" s="8" t="s">
        <v>82</v>
      </c>
      <c r="C35" s="8"/>
      <c r="D35" s="8" t="s">
        <v>38</v>
      </c>
      <c r="E35" s="22">
        <v>3</v>
      </c>
      <c r="F35" s="23">
        <v>6999</v>
      </c>
      <c r="G35" s="23">
        <v>520</v>
      </c>
      <c r="H35" s="23">
        <v>490</v>
      </c>
      <c r="I35" s="16" t="s">
        <v>39</v>
      </c>
      <c r="J35" s="16" t="s">
        <v>40</v>
      </c>
      <c r="K35" s="16" t="s">
        <v>41</v>
      </c>
      <c r="L35" s="16" t="s">
        <v>42</v>
      </c>
      <c r="M35" s="16" t="s">
        <v>43</v>
      </c>
      <c r="N35" s="16" t="s">
        <v>44</v>
      </c>
      <c r="O35" s="16" t="s">
        <v>45</v>
      </c>
      <c r="P35" s="16" t="s">
        <v>46</v>
      </c>
      <c r="Q35" s="16" t="s">
        <v>47</v>
      </c>
      <c r="R35" s="16" t="s">
        <v>48</v>
      </c>
      <c r="S35" s="16" t="s">
        <v>49</v>
      </c>
      <c r="T35" s="16" t="s">
        <v>50</v>
      </c>
      <c r="U35" s="16" t="s">
        <v>51</v>
      </c>
      <c r="V35" s="16" t="s">
        <v>52</v>
      </c>
      <c r="W35" s="16" t="s">
        <v>53</v>
      </c>
      <c r="X35" s="16" t="s">
        <v>54</v>
      </c>
      <c r="Y35" s="16" t="s">
        <v>55</v>
      </c>
      <c r="Z35" s="16">
        <f t="shared" si="0"/>
        <v>3749.34</v>
      </c>
      <c r="AA35" s="16">
        <f t="shared" si="1"/>
        <v>140.44</v>
      </c>
      <c r="AB35" s="16">
        <f t="shared" si="2"/>
        <v>2669.67</v>
      </c>
      <c r="AC35" s="16">
        <f t="shared" si="3"/>
        <v>8009.01</v>
      </c>
    </row>
    <row r="36" ht="33" customHeight="1" spans="1:31">
      <c r="A36" s="8">
        <f t="shared" si="5"/>
        <v>25</v>
      </c>
      <c r="B36" s="8" t="s">
        <v>82</v>
      </c>
      <c r="C36" s="8"/>
      <c r="D36" s="8" t="s">
        <v>38</v>
      </c>
      <c r="E36" s="22">
        <v>3</v>
      </c>
      <c r="F36" s="23">
        <v>6990</v>
      </c>
      <c r="G36" s="23">
        <v>7040</v>
      </c>
      <c r="H36" s="23">
        <v>6832</v>
      </c>
      <c r="I36" s="16" t="s">
        <v>39</v>
      </c>
      <c r="J36" s="16" t="s">
        <v>40</v>
      </c>
      <c r="K36" s="16" t="s">
        <v>41</v>
      </c>
      <c r="L36" s="16" t="s">
        <v>42</v>
      </c>
      <c r="M36" s="16" t="s">
        <v>43</v>
      </c>
      <c r="N36" s="16" t="s">
        <v>44</v>
      </c>
      <c r="O36" s="16" t="s">
        <v>45</v>
      </c>
      <c r="P36" s="16" t="s">
        <v>46</v>
      </c>
      <c r="Q36" s="16" t="s">
        <v>47</v>
      </c>
      <c r="R36" s="16" t="s">
        <v>48</v>
      </c>
      <c r="S36" s="16" t="s">
        <v>49</v>
      </c>
      <c r="T36" s="16" t="s">
        <v>50</v>
      </c>
      <c r="U36" s="16" t="s">
        <v>51</v>
      </c>
      <c r="V36" s="16" t="s">
        <v>52</v>
      </c>
      <c r="W36" s="16" t="s">
        <v>53</v>
      </c>
      <c r="X36" s="16" t="s">
        <v>54</v>
      </c>
      <c r="Y36" s="16" t="s">
        <v>55</v>
      </c>
      <c r="Z36" s="16">
        <f t="shared" si="0"/>
        <v>108.57</v>
      </c>
      <c r="AA36" s="16">
        <f t="shared" si="1"/>
        <v>1.56</v>
      </c>
      <c r="AB36" s="16">
        <f t="shared" si="2"/>
        <v>6954</v>
      </c>
      <c r="AC36" s="16">
        <f t="shared" si="3"/>
        <v>20862</v>
      </c>
    </row>
    <row r="37" ht="33" customHeight="1" spans="1:31">
      <c r="A37" s="8">
        <f t="shared" si="5"/>
        <v>26</v>
      </c>
      <c r="B37" s="8" t="s">
        <v>83</v>
      </c>
      <c r="C37" s="8"/>
      <c r="D37" s="8" t="s">
        <v>38</v>
      </c>
      <c r="E37" s="22">
        <v>4</v>
      </c>
      <c r="F37" s="23">
        <v>5999</v>
      </c>
      <c r="G37" s="23">
        <v>8500</v>
      </c>
      <c r="H37" s="23">
        <v>8399</v>
      </c>
      <c r="I37" s="16" t="s">
        <v>39</v>
      </c>
      <c r="J37" s="16" t="s">
        <v>40</v>
      </c>
      <c r="K37" s="16" t="s">
        <v>41</v>
      </c>
      <c r="L37" s="16" t="s">
        <v>42</v>
      </c>
      <c r="M37" s="16" t="s">
        <v>43</v>
      </c>
      <c r="N37" s="16" t="s">
        <v>44</v>
      </c>
      <c r="O37" s="16" t="s">
        <v>45</v>
      </c>
      <c r="P37" s="16" t="s">
        <v>46</v>
      </c>
      <c r="Q37" s="16" t="s">
        <v>47</v>
      </c>
      <c r="R37" s="16" t="s">
        <v>48</v>
      </c>
      <c r="S37" s="16" t="s">
        <v>49</v>
      </c>
      <c r="T37" s="16" t="s">
        <v>50</v>
      </c>
      <c r="U37" s="16" t="s">
        <v>51</v>
      </c>
      <c r="V37" s="16" t="s">
        <v>52</v>
      </c>
      <c r="W37" s="16" t="s">
        <v>53</v>
      </c>
      <c r="X37" s="16" t="s">
        <v>54</v>
      </c>
      <c r="Y37" s="16" t="s">
        <v>55</v>
      </c>
      <c r="Z37" s="16">
        <f t="shared" si="0"/>
        <v>1415.7</v>
      </c>
      <c r="AA37" s="16">
        <f t="shared" si="1"/>
        <v>18.55</v>
      </c>
      <c r="AB37" s="16">
        <f t="shared" si="2"/>
        <v>7632.67</v>
      </c>
      <c r="AC37" s="16">
        <f t="shared" si="3"/>
        <v>30530.68</v>
      </c>
    </row>
    <row r="38" ht="33" customHeight="1" spans="1:31">
      <c r="A38" s="8">
        <f t="shared" si="5"/>
        <v>27</v>
      </c>
      <c r="B38" s="8" t="s">
        <v>84</v>
      </c>
      <c r="C38" s="8"/>
      <c r="D38" s="8" t="s">
        <v>85</v>
      </c>
      <c r="E38" s="22">
        <v>2</v>
      </c>
      <c r="F38" s="23">
        <v>1999</v>
      </c>
      <c r="G38" s="23">
        <v>3100</v>
      </c>
      <c r="H38" s="23">
        <v>2957</v>
      </c>
      <c r="I38" s="16" t="s">
        <v>39</v>
      </c>
      <c r="J38" s="16" t="s">
        <v>40</v>
      </c>
      <c r="K38" s="16" t="s">
        <v>41</v>
      </c>
      <c r="L38" s="16" t="s">
        <v>42</v>
      </c>
      <c r="M38" s="16" t="s">
        <v>43</v>
      </c>
      <c r="N38" s="16" t="s">
        <v>44</v>
      </c>
      <c r="O38" s="16" t="s">
        <v>45</v>
      </c>
      <c r="P38" s="16" t="s">
        <v>46</v>
      </c>
      <c r="Q38" s="16" t="s">
        <v>47</v>
      </c>
      <c r="R38" s="16" t="s">
        <v>48</v>
      </c>
      <c r="S38" s="16" t="s">
        <v>49</v>
      </c>
      <c r="T38" s="16" t="s">
        <v>50</v>
      </c>
      <c r="U38" s="16" t="s">
        <v>51</v>
      </c>
      <c r="V38" s="16" t="s">
        <v>52</v>
      </c>
      <c r="W38" s="16" t="s">
        <v>53</v>
      </c>
      <c r="X38" s="16" t="s">
        <v>54</v>
      </c>
      <c r="Y38" s="16" t="s">
        <v>55</v>
      </c>
      <c r="Z38" s="16">
        <f t="shared" si="0"/>
        <v>598.67</v>
      </c>
      <c r="AA38" s="16">
        <f t="shared" si="1"/>
        <v>22.29</v>
      </c>
      <c r="AB38" s="16">
        <f t="shared" si="2"/>
        <v>2685.33</v>
      </c>
      <c r="AC38" s="16">
        <f t="shared" si="3"/>
        <v>5370.66</v>
      </c>
    </row>
    <row r="39" ht="33" customHeight="1" spans="1:31">
      <c r="A39" s="8">
        <f t="shared" si="5"/>
        <v>28</v>
      </c>
      <c r="B39" s="8" t="s">
        <v>86</v>
      </c>
      <c r="C39" s="8"/>
      <c r="D39" s="8" t="s">
        <v>72</v>
      </c>
      <c r="E39" s="22">
        <v>4</v>
      </c>
      <c r="F39" s="23">
        <v>10995</v>
      </c>
      <c r="G39" s="23">
        <v>16800</v>
      </c>
      <c r="H39" s="23">
        <v>16793</v>
      </c>
      <c r="I39" s="16" t="s">
        <v>39</v>
      </c>
      <c r="J39" s="16" t="s">
        <v>40</v>
      </c>
      <c r="K39" s="16" t="s">
        <v>41</v>
      </c>
      <c r="L39" s="16" t="s">
        <v>42</v>
      </c>
      <c r="M39" s="16" t="s">
        <v>43</v>
      </c>
      <c r="N39" s="16" t="s">
        <v>44</v>
      </c>
      <c r="O39" s="16" t="s">
        <v>45</v>
      </c>
      <c r="P39" s="16" t="s">
        <v>46</v>
      </c>
      <c r="Q39" s="16" t="s">
        <v>47</v>
      </c>
      <c r="R39" s="16" t="s">
        <v>48</v>
      </c>
      <c r="S39" s="16" t="s">
        <v>49</v>
      </c>
      <c r="T39" s="16" t="s">
        <v>50</v>
      </c>
      <c r="U39" s="16" t="s">
        <v>51</v>
      </c>
      <c r="V39" s="16" t="s">
        <v>52</v>
      </c>
      <c r="W39" s="16" t="s">
        <v>53</v>
      </c>
      <c r="X39" s="16" t="s">
        <v>54</v>
      </c>
      <c r="Y39" s="16" t="s">
        <v>55</v>
      </c>
      <c r="Z39" s="16">
        <f t="shared" si="0"/>
        <v>3349.5</v>
      </c>
      <c r="AA39" s="16">
        <f t="shared" si="1"/>
        <v>22.54</v>
      </c>
      <c r="AB39" s="16">
        <f t="shared" si="2"/>
        <v>14862.67</v>
      </c>
      <c r="AC39" s="16">
        <f t="shared" si="3"/>
        <v>59450.68</v>
      </c>
    </row>
    <row r="40" ht="33" customHeight="1" spans="1:31">
      <c r="A40" s="8">
        <f t="shared" si="5"/>
        <v>29</v>
      </c>
      <c r="B40" s="8" t="s">
        <v>87</v>
      </c>
      <c r="C40" s="8"/>
      <c r="D40" s="8" t="s">
        <v>72</v>
      </c>
      <c r="E40" s="22">
        <v>1</v>
      </c>
      <c r="F40" s="23">
        <v>11995</v>
      </c>
      <c r="G40" s="23">
        <v>15500</v>
      </c>
      <c r="H40" s="23">
        <v>15393</v>
      </c>
      <c r="I40" s="16" t="s">
        <v>39</v>
      </c>
      <c r="J40" s="16" t="s">
        <v>40</v>
      </c>
      <c r="K40" s="16" t="s">
        <v>41</v>
      </c>
      <c r="L40" s="16" t="s">
        <v>42</v>
      </c>
      <c r="M40" s="16" t="s">
        <v>43</v>
      </c>
      <c r="N40" s="16" t="s">
        <v>44</v>
      </c>
      <c r="O40" s="16" t="s">
        <v>45</v>
      </c>
      <c r="P40" s="16" t="s">
        <v>46</v>
      </c>
      <c r="Q40" s="16" t="s">
        <v>47</v>
      </c>
      <c r="R40" s="16" t="s">
        <v>48</v>
      </c>
      <c r="S40" s="16" t="s">
        <v>49</v>
      </c>
      <c r="T40" s="16" t="s">
        <v>50</v>
      </c>
      <c r="U40" s="16" t="s">
        <v>51</v>
      </c>
      <c r="V40" s="16" t="s">
        <v>52</v>
      </c>
      <c r="W40" s="16" t="s">
        <v>53</v>
      </c>
      <c r="X40" s="16" t="s">
        <v>54</v>
      </c>
      <c r="Y40" s="16" t="s">
        <v>55</v>
      </c>
      <c r="Z40" s="16">
        <f t="shared" si="0"/>
        <v>1993.44</v>
      </c>
      <c r="AA40" s="16">
        <f t="shared" si="1"/>
        <v>13.94</v>
      </c>
      <c r="AB40" s="16">
        <f t="shared" si="2"/>
        <v>14296</v>
      </c>
      <c r="AC40" s="16">
        <f t="shared" si="3"/>
        <v>14296</v>
      </c>
    </row>
    <row r="41" ht="33" customHeight="1" spans="1:31">
      <c r="A41" s="8">
        <f t="shared" si="5"/>
        <v>30</v>
      </c>
      <c r="B41" s="8" t="s">
        <v>87</v>
      </c>
      <c r="C41" s="8"/>
      <c r="D41" s="8" t="s">
        <v>72</v>
      </c>
      <c r="E41" s="22">
        <v>3</v>
      </c>
      <c r="F41" s="23">
        <v>11995</v>
      </c>
      <c r="G41" s="23">
        <v>15500</v>
      </c>
      <c r="H41" s="23">
        <v>15393</v>
      </c>
      <c r="I41" s="16" t="s">
        <v>39</v>
      </c>
      <c r="J41" s="16" t="s">
        <v>40</v>
      </c>
      <c r="K41" s="16" t="s">
        <v>41</v>
      </c>
      <c r="L41" s="16" t="s">
        <v>42</v>
      </c>
      <c r="M41" s="16" t="s">
        <v>43</v>
      </c>
      <c r="N41" s="16" t="s">
        <v>44</v>
      </c>
      <c r="O41" s="16" t="s">
        <v>45</v>
      </c>
      <c r="P41" s="16" t="s">
        <v>46</v>
      </c>
      <c r="Q41" s="16" t="s">
        <v>47</v>
      </c>
      <c r="R41" s="16" t="s">
        <v>48</v>
      </c>
      <c r="S41" s="16" t="s">
        <v>49</v>
      </c>
      <c r="T41" s="16" t="s">
        <v>50</v>
      </c>
      <c r="U41" s="16" t="s">
        <v>51</v>
      </c>
      <c r="V41" s="16" t="s">
        <v>52</v>
      </c>
      <c r="W41" s="16" t="s">
        <v>53</v>
      </c>
      <c r="X41" s="16" t="s">
        <v>54</v>
      </c>
      <c r="Y41" s="16" t="s">
        <v>55</v>
      </c>
      <c r="Z41" s="16">
        <f t="shared" si="0"/>
        <v>1993.44</v>
      </c>
      <c r="AA41" s="16">
        <f t="shared" si="1"/>
        <v>13.94</v>
      </c>
      <c r="AB41" s="16">
        <f t="shared" si="2"/>
        <v>14296</v>
      </c>
      <c r="AC41" s="16">
        <f t="shared" si="3"/>
        <v>42888</v>
      </c>
    </row>
    <row r="42" spans="1:3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B42" s="8" t="s">
        <v>88</v>
      </c>
      <c r="AC42" s="16" t="s">
        <v>89</v>
      </c>
    </row>
    <row r="43" spans="1:31">
      <c r="A43" s="25" t="s">
        <v>90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7"/>
    </row>
    <row r="44" spans="1:3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31">
      <c r="A45" s="28" t="s">
        <v>91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31">
      <c r="A46" s="29" t="s">
        <v>92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31">
      <c r="A47" s="29" t="s">
        <v>93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ht="15.75" spans="1:31">
      <c r="A48" s="3"/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5.75" spans="1:28">
      <c r="A49" s="30" t="s">
        <v>94</v>
      </c>
      <c r="B49" s="31"/>
      <c r="C49" s="31"/>
      <c r="D49" s="3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3" t="s">
        <v>95</v>
      </c>
      <c r="B50" s="34"/>
      <c r="C50" s="34"/>
      <c r="D50" s="35"/>
      <c r="E50" s="3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spans="1:28">
      <c r="A51" s="37" t="s">
        <v>96</v>
      </c>
      <c r="B51" s="38"/>
      <c r="C51" s="38"/>
      <c r="D51" s="39"/>
      <c r="E51" s="3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40" t="s">
        <v>97</v>
      </c>
      <c r="B52" s="41"/>
      <c r="C52" s="41"/>
      <c r="D52" s="42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6.5" spans="1:28">
      <c r="A53" s="43" t="s">
        <v>98</v>
      </c>
      <c r="B53" s="44"/>
      <c r="C53" s="44"/>
      <c r="D53" s="45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1"/>
      <c r="AA53" s="1"/>
      <c r="AB53" s="1"/>
    </row>
    <row r="54" ht="15.75" spans="1:28">
      <c r="A54" s="12"/>
      <c r="B54" s="12"/>
      <c r="C54" s="12"/>
      <c r="D54" s="12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1"/>
      <c r="AA54" s="1"/>
      <c r="AB54" s="1"/>
    </row>
    <row r="55" ht="15.75" spans="1:28">
      <c r="A55" s="48" t="s">
        <v>0</v>
      </c>
    </row>
  </sheetData>
  <mergeCells count="53">
    <mergeCell ref="A3:AC3"/>
    <mergeCell ref="A6:B6"/>
    <mergeCell ref="C6:AC6"/>
    <mergeCell ref="A7:B7"/>
    <mergeCell ref="C7:AC7"/>
    <mergeCell ref="A8:AC8"/>
    <mergeCell ref="A9:AC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Z42"/>
    <mergeCell ref="A43:AC43"/>
    <mergeCell ref="A44:AC44"/>
    <mergeCell ref="A45:AC45"/>
    <mergeCell ref="A46:AC46"/>
    <mergeCell ref="A47:AC47"/>
    <mergeCell ref="A49:C49"/>
    <mergeCell ref="A50:C50"/>
    <mergeCell ref="A51:C51"/>
    <mergeCell ref="A52:C52"/>
    <mergeCell ref="A53:C53"/>
    <mergeCell ref="A10:A11"/>
    <mergeCell ref="D10:D11"/>
    <mergeCell ref="E10:E11"/>
    <mergeCell ref="AB10:AB11"/>
    <mergeCell ref="B10:C11"/>
  </mergeCells>
  <pageMargins left="0.393700787401575" right="0.393700787401575" top="0.393700787401575" bottom="0.393700787401575" header="0" footer="0"/>
  <pageSetup paperSize="9" scale="61" fitToHeight="0" orientation="landscape"/>
  <headerFooter/>
  <rowBreaks count="2" manualBreakCount="2">
    <brk id="26" max="1638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Дьяконова</cp:lastModifiedBy>
  <dcterms:created xsi:type="dcterms:W3CDTF">2015-06-05T18:19:00Z</dcterms:created>
  <dcterms:modified xsi:type="dcterms:W3CDTF">2026-05-29T05:45:40Z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7393EB800559407880E9E0B2E9303882_13</vt:lpwstr>
  </property>
  <property fmtid="{D5CDD505-2E9C-101B-9397-08002B2CF9AE}" pid="5" name="KSOProductBuildVer">
    <vt:lpwstr>1049-12.1.0.26880</vt:lpwstr>
  </property>
  <property fmtid="{D5CDD505-2E9C-101B-9397-08002B2CF9AE}" pid="6" name="CalculationRule">
    <vt:i4>0</vt:i4>
  </property>
</Properties>
</file>