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 iterate="1"/>
</workbook>
</file>

<file path=xl/calcChain.xml><?xml version="1.0" encoding="utf-8"?>
<calcChain xmlns="http://schemas.openxmlformats.org/spreadsheetml/2006/main">
  <c r="H7" i="1" l="1"/>
  <c r="I7" i="1" s="1"/>
  <c r="J7" i="1" s="1"/>
  <c r="H8" i="1"/>
  <c r="I8" i="1" s="1"/>
  <c r="J8" i="1" s="1"/>
  <c r="H9" i="1"/>
  <c r="I9" i="1" s="1"/>
  <c r="J9" i="1" s="1"/>
  <c r="H10" i="1"/>
  <c r="I10" i="1" s="1"/>
  <c r="J10" i="1" s="1"/>
  <c r="H11" i="1"/>
  <c r="I11" i="1" s="1"/>
  <c r="J11" i="1" s="1"/>
  <c r="H6" i="1"/>
  <c r="I6" i="1" s="1"/>
  <c r="J6" i="1" s="1"/>
  <c r="K7" i="1" l="1"/>
  <c r="L7" i="1" s="1"/>
  <c r="K8" i="1"/>
  <c r="L8" i="1" s="1"/>
  <c r="K9" i="1"/>
  <c r="L9" i="1" s="1"/>
  <c r="K10" i="1"/>
  <c r="L10" i="1" s="1"/>
  <c r="K11" i="1"/>
  <c r="L11" i="1" s="1"/>
  <c r="K6" i="1"/>
  <c r="L6" i="1" s="1"/>
  <c r="L12" i="1" l="1"/>
  <c r="H14" i="1" s="1"/>
</calcChain>
</file>

<file path=xl/sharedStrings.xml><?xml version="1.0" encoding="utf-8"?>
<sst xmlns="http://schemas.openxmlformats.org/spreadsheetml/2006/main" count="32" uniqueCount="27">
  <si>
    <t>№ п/п</t>
  </si>
  <si>
    <t>Наименование</t>
  </si>
  <si>
    <t>кг</t>
  </si>
  <si>
    <t>Кол-во</t>
  </si>
  <si>
    <t>Ед. изм.</t>
  </si>
  <si>
    <t>Коммерческие предложения (руб./ ед. изм)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</si>
  <si>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</si>
  <si>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</si>
  <si>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Источник № 1</t>
  </si>
  <si>
    <t>Источник № 2</t>
  </si>
  <si>
    <t>Источник № 3</t>
  </si>
  <si>
    <t xml:space="preserve">Средняя арифметическая цена за единицу     &lt;ц&gt; </t>
  </si>
  <si>
    <t>Среднее квадратичное отклонение</t>
  </si>
  <si>
    <t>коэффициент вариации цен V (%) (не должен превышать 33%)</t>
  </si>
  <si>
    <t>Средняя арифметическая цена за единицу     руб.</t>
  </si>
  <si>
    <t>Расчет Н (МЦК) по формуле  v - количество (объем) закупаемого товара (работы, услуги);
     ц - ср. цена за единицу    ЦКЕП = v*ц</t>
  </si>
  <si>
    <t>Итого:</t>
  </si>
  <si>
    <t>В результате проведенного расчета Н(М)Ц договора составила:</t>
  </si>
  <si>
    <t>рублей</t>
  </si>
  <si>
    <t>Бананы свежие</t>
  </si>
  <si>
    <t>Лимон свежий</t>
  </si>
  <si>
    <t>Яблоко свежее сорт Гала, Айдаред, Голден, Ред Делишес</t>
  </si>
  <si>
    <t>Груши зеленые сорт Конференция, Пакхам</t>
  </si>
  <si>
    <t>Мандарины</t>
  </si>
  <si>
    <t>Апельсины</t>
  </si>
  <si>
    <t>Обоснование начальной (максимальной) цены Договора на поставку молочной продукции для МАДОУ ДЕТСКИЙ САД №58 "ЗОЛУШКА" Г. УЛАН-УДЭ</t>
  </si>
  <si>
    <t xml:space="preserve">При определениеии начальной (максимальной) цены Договора на поставку молочной продукции для МАДОУ ДЕТСКИЙ САД №58 "ЗОЛУШКА" Г. УЛАН-УДЭ  применен метод сопоставимых рыночных цен (анализ рынка).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</si>
</sst>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/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</xdr:colOff>
      <xdr:row>4</xdr:row>
      <xdr:rowOff>693420</xdr:rowOff>
    </xdr:from>
    <xdr:to>
      <xdr:col>8</xdr:col>
      <xdr:colOff>807388</xdr:colOff>
      <xdr:row>4</xdr:row>
      <xdr:rowOff>1014805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774180" y="2407920"/>
          <a:ext cx="738808" cy="321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152400</xdr:colOff>
      <xdr:row>4</xdr:row>
      <xdr:rowOff>830580</xdr:rowOff>
    </xdr:from>
    <xdr:to>
      <xdr:col>9</xdr:col>
      <xdr:colOff>742950</xdr:colOff>
      <xdr:row>4</xdr:row>
      <xdr:rowOff>1059180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726680" y="2545080"/>
          <a:ext cx="5905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workbookViewId="0">
      <selection activeCell="D12" sqref="D12"/>
    </sheetView>
  </sheetViews>
  <sheetFormatPr defaultColWidth="8.85546875" defaultRowHeight="12.75" x14ac:dyDescent="0.2"/>
  <cols>
    <col min="1" max="1" width="5.42578125" style="1" customWidth="1"/>
    <col min="2" max="2" width="20.7109375" style="1" customWidth="1"/>
    <col min="3" max="3" width="7.5703125" style="1" customWidth="1"/>
    <col min="4" max="4" width="8.5703125" style="2" customWidth="1"/>
    <col min="5" max="5" width="15.28515625" style="1" customWidth="1"/>
    <col min="6" max="6" width="13.85546875" style="1" customWidth="1"/>
    <col min="7" max="7" width="13.7109375" style="1" customWidth="1"/>
    <col min="8" max="8" width="12.42578125" style="1" customWidth="1"/>
    <col min="9" max="9" width="12.7109375" style="1" customWidth="1"/>
    <col min="10" max="10" width="13.28515625" style="1" customWidth="1"/>
    <col min="11" max="11" width="13.42578125" style="1" customWidth="1"/>
    <col min="12" max="12" width="20.85546875" style="1" customWidth="1"/>
    <col min="13" max="16384" width="8.85546875" style="1"/>
  </cols>
  <sheetData>
    <row r="1" spans="1:12" ht="45" customHeight="1" x14ac:dyDescent="0.2"/>
    <row r="2" spans="1:12" x14ac:dyDescent="0.2">
      <c r="A2" s="11" t="s">
        <v>25</v>
      </c>
    </row>
    <row r="4" spans="1:12" s="4" customFormat="1" ht="37.9" customHeight="1" x14ac:dyDescent="0.25">
      <c r="A4" s="5" t="s">
        <v>0</v>
      </c>
      <c r="B4" s="5" t="s">
        <v>1</v>
      </c>
      <c r="C4" s="5" t="s">
        <v>4</v>
      </c>
      <c r="D4" s="5" t="s">
        <v>3</v>
      </c>
      <c r="E4" s="15" t="s">
        <v>5</v>
      </c>
      <c r="F4" s="16"/>
      <c r="G4" s="16"/>
      <c r="H4" s="14" t="s">
        <v>6</v>
      </c>
      <c r="I4" s="14"/>
      <c r="J4" s="14"/>
      <c r="K4" s="14" t="s">
        <v>7</v>
      </c>
      <c r="L4" s="14"/>
    </row>
    <row r="5" spans="1:12" s="3" customFormat="1" ht="87.6" customHeight="1" x14ac:dyDescent="0.25">
      <c r="A5" s="6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</row>
    <row r="6" spans="1:12" s="3" customFormat="1" ht="39" customHeight="1" x14ac:dyDescent="0.25">
      <c r="A6" s="6">
        <v>1</v>
      </c>
      <c r="B6" s="7" t="s">
        <v>21</v>
      </c>
      <c r="C6" s="6" t="s">
        <v>2</v>
      </c>
      <c r="D6" s="8">
        <v>800</v>
      </c>
      <c r="E6" s="9">
        <v>228.99</v>
      </c>
      <c r="F6" s="9">
        <v>209.99</v>
      </c>
      <c r="G6" s="9">
        <v>249.96</v>
      </c>
      <c r="H6" s="9">
        <f t="shared" ref="H6:H11" si="0">AVERAGE(E6:G6)</f>
        <v>229.64666666666668</v>
      </c>
      <c r="I6" s="9">
        <f t="shared" ref="I6:I11" si="1">SQRT(((SUM((POWER(G6-H6,2)),(POWER(F6-H6,2)),,(POWER(E6-H6,2)))/(COLUMNS(E6:G6)-1))))</f>
        <v>19.99308963950628</v>
      </c>
      <c r="J6" s="9">
        <f>I6/H6*100</f>
        <v>8.7060221381424849</v>
      </c>
      <c r="K6" s="9">
        <f>H6</f>
        <v>229.64666666666668</v>
      </c>
      <c r="L6" s="9">
        <f t="shared" ref="L6:L11" si="2">K6*D6</f>
        <v>183717.33333333334</v>
      </c>
    </row>
    <row r="7" spans="1:12" s="3" customFormat="1" ht="13.15" customHeight="1" x14ac:dyDescent="0.25">
      <c r="A7" s="6">
        <v>2</v>
      </c>
      <c r="B7" s="7" t="s">
        <v>19</v>
      </c>
      <c r="C7" s="6" t="s">
        <v>2</v>
      </c>
      <c r="D7" s="8">
        <v>700</v>
      </c>
      <c r="E7" s="9">
        <v>189.99</v>
      </c>
      <c r="F7" s="9">
        <v>179.9</v>
      </c>
      <c r="G7" s="9">
        <v>199.98</v>
      </c>
      <c r="H7" s="9">
        <f t="shared" si="0"/>
        <v>189.95666666666668</v>
      </c>
      <c r="I7" s="9">
        <f t="shared" si="1"/>
        <v>10.04004150057823</v>
      </c>
      <c r="J7" s="9">
        <f t="shared" ref="J7:J11" si="3">I7/H7*100</f>
        <v>5.2854378194561367</v>
      </c>
      <c r="K7" s="9">
        <f t="shared" ref="K7:K11" si="4">H7</f>
        <v>189.95666666666668</v>
      </c>
      <c r="L7" s="9">
        <f t="shared" si="2"/>
        <v>132969.66666666669</v>
      </c>
    </row>
    <row r="8" spans="1:12" s="3" customFormat="1" ht="13.15" customHeight="1" x14ac:dyDescent="0.25">
      <c r="A8" s="6">
        <v>3</v>
      </c>
      <c r="B8" s="7" t="s">
        <v>20</v>
      </c>
      <c r="C8" s="6" t="s">
        <v>2</v>
      </c>
      <c r="D8" s="8">
        <v>40</v>
      </c>
      <c r="E8" s="9">
        <v>322.99</v>
      </c>
      <c r="F8" s="9">
        <v>289.89999999999998</v>
      </c>
      <c r="G8" s="9">
        <v>309.95</v>
      </c>
      <c r="H8" s="9">
        <f t="shared" si="0"/>
        <v>307.61333333333329</v>
      </c>
      <c r="I8" s="9">
        <f t="shared" si="1"/>
        <v>16.668294253862147</v>
      </c>
      <c r="J8" s="9">
        <f t="shared" si="3"/>
        <v>5.4185864030153059</v>
      </c>
      <c r="K8" s="9">
        <f t="shared" si="4"/>
        <v>307.61333333333329</v>
      </c>
      <c r="L8" s="9">
        <f t="shared" si="2"/>
        <v>12304.533333333331</v>
      </c>
    </row>
    <row r="9" spans="1:12" s="3" customFormat="1" ht="27" customHeight="1" x14ac:dyDescent="0.25">
      <c r="A9" s="6">
        <v>4</v>
      </c>
      <c r="B9" s="7" t="s">
        <v>22</v>
      </c>
      <c r="C9" s="6" t="s">
        <v>2</v>
      </c>
      <c r="D9" s="8">
        <v>400</v>
      </c>
      <c r="E9" s="9">
        <v>299</v>
      </c>
      <c r="F9" s="9">
        <v>299.89999999999998</v>
      </c>
      <c r="G9" s="9">
        <v>349.95</v>
      </c>
      <c r="H9" s="9">
        <f t="shared" si="0"/>
        <v>316.2833333333333</v>
      </c>
      <c r="I9" s="9">
        <f t="shared" si="1"/>
        <v>29.159661063416586</v>
      </c>
      <c r="J9" s="9">
        <f t="shared" si="3"/>
        <v>9.2194744364493619</v>
      </c>
      <c r="K9" s="9">
        <f t="shared" si="4"/>
        <v>316.2833333333333</v>
      </c>
      <c r="L9" s="9">
        <f t="shared" si="2"/>
        <v>126513.33333333331</v>
      </c>
    </row>
    <row r="10" spans="1:12" s="3" customFormat="1" ht="13.15" customHeight="1" x14ac:dyDescent="0.25">
      <c r="A10" s="6">
        <v>5</v>
      </c>
      <c r="B10" s="7" t="s">
        <v>23</v>
      </c>
      <c r="C10" s="6" t="s">
        <v>2</v>
      </c>
      <c r="D10" s="8">
        <v>400</v>
      </c>
      <c r="E10" s="9">
        <v>199</v>
      </c>
      <c r="F10" s="9">
        <v>229.9</v>
      </c>
      <c r="G10" s="9">
        <v>199.95</v>
      </c>
      <c r="H10" s="9">
        <f t="shared" si="0"/>
        <v>209.61666666666665</v>
      </c>
      <c r="I10" s="9">
        <f t="shared" si="1"/>
        <v>17.572303017343334</v>
      </c>
      <c r="J10" s="9">
        <f t="shared" si="3"/>
        <v>8.3830657632233443</v>
      </c>
      <c r="K10" s="9">
        <f t="shared" si="4"/>
        <v>209.61666666666665</v>
      </c>
      <c r="L10" s="9">
        <f t="shared" si="2"/>
        <v>83846.666666666657</v>
      </c>
    </row>
    <row r="11" spans="1:12" s="3" customFormat="1" ht="13.15" customHeight="1" x14ac:dyDescent="0.25">
      <c r="A11" s="6">
        <v>6</v>
      </c>
      <c r="B11" s="7" t="s">
        <v>24</v>
      </c>
      <c r="C11" s="6" t="s">
        <v>2</v>
      </c>
      <c r="D11" s="8">
        <v>500</v>
      </c>
      <c r="E11" s="9">
        <v>139</v>
      </c>
      <c r="F11" s="9">
        <v>169.9</v>
      </c>
      <c r="G11" s="9">
        <v>199.95</v>
      </c>
      <c r="H11" s="9">
        <f t="shared" si="0"/>
        <v>169.61666666666665</v>
      </c>
      <c r="I11" s="9">
        <f t="shared" si="1"/>
        <v>30.475987815546407</v>
      </c>
      <c r="J11" s="9">
        <f t="shared" si="3"/>
        <v>17.96756675771627</v>
      </c>
      <c r="K11" s="9">
        <f t="shared" si="4"/>
        <v>169.61666666666665</v>
      </c>
      <c r="L11" s="9">
        <f t="shared" si="2"/>
        <v>84808.333333333328</v>
      </c>
    </row>
    <row r="12" spans="1:12" x14ac:dyDescent="0.2">
      <c r="B12" s="1" t="s">
        <v>16</v>
      </c>
      <c r="E12" s="10"/>
      <c r="F12" s="10"/>
      <c r="G12" s="10"/>
      <c r="H12" s="10"/>
      <c r="I12" s="10"/>
      <c r="J12" s="10"/>
      <c r="K12" s="10"/>
      <c r="L12" s="13">
        <f>SUM(L6:L11)</f>
        <v>624159.8666666667</v>
      </c>
    </row>
    <row r="14" spans="1:12" x14ac:dyDescent="0.2">
      <c r="A14" s="1" t="s">
        <v>17</v>
      </c>
      <c r="H14" s="12">
        <f>L12</f>
        <v>624159.8666666667</v>
      </c>
      <c r="I14" s="1" t="s">
        <v>18</v>
      </c>
    </row>
    <row r="15" spans="1:12" x14ac:dyDescent="0.2">
      <c r="A15" s="1" t="s">
        <v>26</v>
      </c>
    </row>
  </sheetData>
  <mergeCells count="3">
    <mergeCell ref="K4:L4"/>
    <mergeCell ref="H4:J4"/>
    <mergeCell ref="E4:G4"/>
  </mergeCells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2026-06-01T09:17:02Z</dcterms:modified>
</cp:coreProperties>
</file>