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mitovaea\Desktop\Вип нет\"/>
    </mc:Choice>
  </mc:AlternateContent>
  <xr:revisionPtr revIDLastSave="0" documentId="13_ncr:1_{DFB8E861-6D25-4AB2-A761-2D0426247C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GoBack" localSheetId="0">Лист1!$B$57</definedName>
    <definedName name="_xlnm.Print_Area" localSheetId="0">Лист1!$A$1:$L$24</definedName>
  </definedNames>
  <calcPr calcId="191029" refMode="R1C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8" i="1"/>
  <c r="H13" i="1" l="1"/>
  <c r="I13" i="1"/>
  <c r="J13" i="1" s="1"/>
  <c r="H9" i="1"/>
  <c r="I9" i="1"/>
  <c r="H10" i="1"/>
  <c r="I10" i="1"/>
  <c r="H11" i="1"/>
  <c r="I11" i="1"/>
  <c r="H12" i="1"/>
  <c r="I12" i="1"/>
  <c r="H8" i="1"/>
  <c r="I8" i="1"/>
  <c r="L14" i="1" l="1"/>
  <c r="J10" i="1"/>
  <c r="J9" i="1"/>
  <c r="J12" i="1"/>
  <c r="J11" i="1"/>
  <c r="J8" i="1"/>
</calcChain>
</file>

<file path=xl/sharedStrings.xml><?xml version="1.0" encoding="utf-8"?>
<sst xmlns="http://schemas.openxmlformats.org/spreadsheetml/2006/main" count="45" uniqueCount="36">
  <si>
    <t>Обоснование начальной (максимальной) цены контракта, содержащее полученные заказчиком расчеты</t>
  </si>
  <si>
    <t>Наименование</t>
  </si>
  <si>
    <t>Средняя цена, руб.</t>
  </si>
  <si>
    <t>V - коэффициент вариации, %</t>
  </si>
  <si>
    <t>Необходимое значение коэффициента вариации, %</t>
  </si>
  <si>
    <t xml:space="preserve">где: </t>
  </si>
  <si>
    <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цена единицы товара, работы, услуги, указанная в источнике с номером i ;</t>
    </r>
  </si>
  <si>
    <r>
      <t>&lt;ц&gt;</t>
    </r>
    <r>
      <rPr>
        <sz val="10"/>
        <color indexed="8"/>
        <rFont val="Times New Roman"/>
        <family val="1"/>
        <charset val="204"/>
      </rPr>
      <t xml:space="preserve"> - средняя арифметическая величина цены единицы товара, работы, услуги;</t>
    </r>
  </si>
  <si>
    <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</t>
    </r>
  </si>
  <si>
    <r>
      <t>НМЦК</t>
    </r>
    <r>
      <rPr>
        <i/>
        <vertAlign val="superscript"/>
        <sz val="10"/>
        <color indexed="8"/>
        <rFont val="Times New Roman"/>
        <family val="1"/>
        <charset val="204"/>
      </rPr>
      <t>рын</t>
    </r>
    <r>
      <rPr>
        <sz val="10"/>
        <color indexed="8"/>
        <rFont val="Times New Roman"/>
        <family val="1"/>
        <charset val="204"/>
      </rPr>
      <t xml:space="preserve">   -  НМЦК, определяемая методом сопоставимых рыночных цен (анализа рынка);</t>
    </r>
  </si>
  <si>
    <r>
      <t>v</t>
    </r>
    <r>
      <rPr>
        <sz val="10"/>
        <color indexed="8"/>
        <rFont val="Times New Roman"/>
        <family val="1"/>
        <charset val="204"/>
      </rPr>
      <t xml:space="preserve"> - количество (объем) закупаемого товара (работы, услуги);</t>
    </r>
  </si>
  <si>
    <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информации.</t>
    </r>
  </si>
  <si>
    <t>&lt;33</t>
  </si>
  <si>
    <t xml:space="preserve"> Среднее квадратичное отклонение      </t>
  </si>
  <si>
    <t>Метод сопоставимых рыночных цен (анализа рынка)</t>
  </si>
  <si>
    <t>Расчет начальной (максимальной) цены договора</t>
  </si>
  <si>
    <t>Кол-во</t>
  </si>
  <si>
    <t>Наименование:</t>
  </si>
  <si>
    <t>Используемый метод определения НМЦД:</t>
  </si>
  <si>
    <t xml:space="preserve">ИТОГО, рубл. с НДС </t>
  </si>
  <si>
    <t>Ед. Изм.</t>
  </si>
  <si>
    <t>п/п</t>
  </si>
  <si>
    <t>шт.</t>
  </si>
  <si>
    <t>Ответственный _________________ Токарев Б.С.</t>
  </si>
  <si>
    <t>Сертификат активации сервиса совместной технической поддержки ПАК ViPNet Coordinator HW1000 4.x на срок 1 год, уровень - Расширенный</t>
  </si>
  <si>
    <t>Сертификат активации сервиса совместной технической поддержки ПО ViPNet Administrator 4.x (КС3) на срок 1 год, уровень - Расширенный</t>
  </si>
  <si>
    <t>Сертификат активации сервиса совместной технической поддержки ПО ViPNet Client for Windows 4.x (КС3) на срок 1 год, уровень -Расширенный</t>
  </si>
  <si>
    <t>Компакт-диск с ПО версии 4.x для обновления ПАК Coordinator HW1000</t>
  </si>
  <si>
    <t>Компакт-диск с ПО для обновления ПО ViPNet Client for Windows 4.x (КС3)</t>
  </si>
  <si>
    <t>Источник №1 (АО РЦЗИ № 320 от 13.05.2026)</t>
  </si>
  <si>
    <t>Источник №2 (ООО "Поликом" № 129 от 14.05.2026)</t>
  </si>
  <si>
    <t>Источник №3 (ООО "ИЦСБ" №2605-28 от 14.05.2026)</t>
  </si>
  <si>
    <t>Оказание услуг по сопровождению, технической поддержке, а также администрированию продуктов ViPNet защищенной сети ViPNet № 1732, а также поставки сертификатов активации сервиса технической поддержки ViPNet для нужд АО «Башкирский регистр социальных карт»</t>
  </si>
  <si>
    <t>Услуги по техническому сопровождению сети ViPNet АО БРСК на срок 1 месяц</t>
  </si>
  <si>
    <t>мес.</t>
  </si>
  <si>
    <t xml:space="preserve">Вывод: Используемый метод определения начальной (максимальной) цены договора: метод сопоставимых рыночных цен (анализа рынка) в соответствии с Положением Общества. Предельная сумма договора составит 980 218,58 рублей. Выбор победителя будет осуществляться по минимальной цене.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</si>
</sst>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i/>
      <vertAlign val="superscript"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 applyAlignment="1">
      <alignment horizontal="justify" wrapText="1"/>
    </xf>
    <xf numFmtId="0" fontId="7" fillId="2" borderId="0" xfId="0" applyFont="1" applyFill="1" applyAlignment="1">
      <alignment horizontal="left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2" xfId="0" applyFont="1" applyBorder="1" applyAlignment="1">
      <alignment horizontal="center" vertical="top" wrapText="1"/>
    </xf>
    <xf numFmtId="2" fontId="8" fillId="0" borderId="2" xfId="2" applyNumberFormat="1" applyFont="1" applyBorder="1" applyAlignment="1">
      <alignment horizontal="center" vertical="top" wrapText="1"/>
    </xf>
    <xf numFmtId="2" fontId="10" fillId="0" borderId="0" xfId="2" applyNumberFormat="1" applyFont="1" applyBorder="1" applyAlignment="1">
      <alignment horizontal="left"/>
    </xf>
    <xf numFmtId="2" fontId="11" fillId="0" borderId="0" xfId="2" applyNumberFormat="1" applyFont="1" applyAlignment="1">
      <alignment horizontal="left"/>
    </xf>
    <xf numFmtId="2" fontId="7" fillId="2" borderId="0" xfId="2" applyNumberFormat="1" applyFont="1" applyFill="1" applyAlignment="1">
      <alignment horizontal="left"/>
    </xf>
    <xf numFmtId="2" fontId="7" fillId="0" borderId="0" xfId="2" applyNumberFormat="1" applyFont="1" applyAlignment="1">
      <alignment horizontal="left"/>
    </xf>
    <xf numFmtId="2" fontId="4" fillId="0" borderId="0" xfId="2" applyNumberFormat="1" applyFont="1"/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2" fillId="3" borderId="1" xfId="2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center" wrapText="1"/>
    </xf>
    <xf numFmtId="4" fontId="10" fillId="3" borderId="1" xfId="2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" fontId="10" fillId="3" borderId="0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right" vertical="center" wrapText="1"/>
    </xf>
    <xf numFmtId="4" fontId="17" fillId="0" borderId="0" xfId="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2" fontId="15" fillId="0" borderId="5" xfId="0" applyNumberFormat="1" applyFont="1" applyBorder="1" applyAlignment="1">
      <alignment horizontal="right" vertical="center" wrapText="1"/>
    </xf>
    <xf numFmtId="2" fontId="15" fillId="0" borderId="6" xfId="0" applyNumberFormat="1" applyFont="1" applyBorder="1" applyAlignment="1">
      <alignment horizontal="right" vertical="center" wrapText="1"/>
    </xf>
    <xf numFmtId="2" fontId="15" fillId="0" borderId="4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4" fillId="0" borderId="0" xfId="0" applyFont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8" fillId="3" borderId="0" xfId="0" applyFont="1" applyFill="1" applyAlignment="1">
      <alignment horizontal="left"/>
    </xf>
    <xf numFmtId="0" fontId="5" fillId="0" borderId="0" xfId="1" applyAlignment="1" applyProtection="1">
      <alignment horizontal="left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6</xdr:row>
      <xdr:rowOff>297180</xdr:rowOff>
    </xdr:from>
    <xdr:to>
      <xdr:col>11</xdr:col>
      <xdr:colOff>1082040</xdr:colOff>
      <xdr:row>6</xdr:row>
      <xdr:rowOff>1066800</xdr:rowOff>
    </xdr:to>
    <xdr:pic>
      <xdr:nvPicPr>
        <xdr:cNvPr id="4209" name="Picture 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8320" y="1851660"/>
          <a:ext cx="906780" cy="76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86591</xdr:colOff>
      <xdr:row>6</xdr:row>
      <xdr:rowOff>903836</xdr:rowOff>
    </xdr:from>
    <xdr:to>
      <xdr:col>8</xdr:col>
      <xdr:colOff>1238596</xdr:colOff>
      <xdr:row>6</xdr:row>
      <xdr:rowOff>1349606</xdr:rowOff>
    </xdr:to>
    <xdr:pic>
      <xdr:nvPicPr>
        <xdr:cNvPr id="4210" name="Picture 6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17477" y="2583700"/>
          <a:ext cx="1152005" cy="445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155865</xdr:colOff>
      <xdr:row>6</xdr:row>
      <xdr:rowOff>973628</xdr:rowOff>
    </xdr:from>
    <xdr:to>
      <xdr:col>9</xdr:col>
      <xdr:colOff>907301</xdr:colOff>
      <xdr:row>6</xdr:row>
      <xdr:rowOff>1316528</xdr:rowOff>
    </xdr:to>
    <xdr:pic>
      <xdr:nvPicPr>
        <xdr:cNvPr id="4211" name="Picture 7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89524" y="2653492"/>
          <a:ext cx="751436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5" zoomScale="90" zoomScaleNormal="90" zoomScaleSheetLayoutView="90" workbookViewId="0">
      <selection activeCell="K15" sqref="K15"/>
    </sheetView>
  </sheetViews>
  <sheetFormatPr defaultColWidth="9.109375" defaultRowHeight="14.4" x14ac:dyDescent="0.3"/>
  <cols>
    <col min="1" max="1" width="8.6640625" customWidth="1"/>
    <col min="2" max="2" width="33" customWidth="1"/>
    <col min="3" max="3" width="10.6640625" customWidth="1"/>
    <col min="4" max="4" width="10.88671875" customWidth="1"/>
    <col min="5" max="5" width="14.21875" style="16" customWidth="1"/>
    <col min="6" max="6" width="15.109375" customWidth="1"/>
    <col min="7" max="7" width="15.77734375" customWidth="1"/>
    <col min="8" max="8" width="13.88671875" customWidth="1"/>
    <col min="9" max="9" width="20.44140625" customWidth="1"/>
    <col min="10" max="10" width="15.33203125" customWidth="1"/>
    <col min="11" max="11" width="14.6640625" customWidth="1"/>
    <col min="12" max="12" width="19.5546875" customWidth="1"/>
    <col min="13" max="13" width="22.33203125" customWidth="1"/>
  </cols>
  <sheetData>
    <row r="1" spans="1:12" ht="15" customHeigh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5" customHeight="1" x14ac:dyDescent="0.3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3"/>
    </row>
    <row r="3" spans="1:12" ht="25.5" customHeight="1" x14ac:dyDescent="0.3">
      <c r="A3" s="44" t="s">
        <v>15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3"/>
    </row>
    <row r="4" spans="1:12" ht="38.4" customHeight="1" x14ac:dyDescent="0.3">
      <c r="A4" s="45" t="s">
        <v>17</v>
      </c>
      <c r="B4" s="45"/>
      <c r="C4" s="45"/>
      <c r="D4" s="45"/>
      <c r="E4" s="46" t="s">
        <v>32</v>
      </c>
      <c r="F4" s="47"/>
      <c r="G4" s="47"/>
      <c r="H4" s="47"/>
      <c r="I4" s="47"/>
      <c r="J4" s="47"/>
      <c r="K4" s="47"/>
      <c r="L4" s="48"/>
    </row>
    <row r="5" spans="1:12" ht="25.5" customHeight="1" x14ac:dyDescent="0.3">
      <c r="A5" s="39" t="s">
        <v>18</v>
      </c>
      <c r="B5" s="39"/>
      <c r="C5" s="39"/>
      <c r="D5" s="39"/>
      <c r="E5" s="40" t="s">
        <v>14</v>
      </c>
      <c r="F5" s="41"/>
      <c r="G5" s="41"/>
      <c r="H5" s="41"/>
      <c r="I5" s="41"/>
      <c r="J5" s="41"/>
      <c r="K5" s="41"/>
      <c r="L5" s="42"/>
    </row>
    <row r="6" spans="1:12" ht="13.5" customHeight="1" x14ac:dyDescent="0.3">
      <c r="A6" s="10"/>
      <c r="B6" s="10"/>
      <c r="C6" s="10"/>
      <c r="D6" s="10"/>
      <c r="E6" s="11"/>
      <c r="F6" s="10"/>
      <c r="G6" s="10"/>
      <c r="H6" s="10"/>
      <c r="I6" s="10"/>
      <c r="J6" s="10"/>
      <c r="K6" s="10"/>
      <c r="L6" s="3"/>
    </row>
    <row r="7" spans="1:12" ht="113.25" customHeight="1" x14ac:dyDescent="0.3">
      <c r="A7" s="17" t="s">
        <v>21</v>
      </c>
      <c r="B7" s="17" t="s">
        <v>1</v>
      </c>
      <c r="C7" s="18" t="s">
        <v>20</v>
      </c>
      <c r="D7" s="18" t="s">
        <v>16</v>
      </c>
      <c r="E7" s="19" t="s">
        <v>29</v>
      </c>
      <c r="F7" s="20" t="s">
        <v>30</v>
      </c>
      <c r="G7" s="20" t="s">
        <v>31</v>
      </c>
      <c r="H7" s="17" t="s">
        <v>2</v>
      </c>
      <c r="I7" s="17" t="s">
        <v>13</v>
      </c>
      <c r="J7" s="17" t="s">
        <v>3</v>
      </c>
      <c r="K7" s="17" t="s">
        <v>4</v>
      </c>
      <c r="L7" s="17"/>
    </row>
    <row r="8" spans="1:12" ht="57" customHeight="1" x14ac:dyDescent="0.3">
      <c r="A8" s="29">
        <v>1</v>
      </c>
      <c r="B8" s="30" t="s">
        <v>24</v>
      </c>
      <c r="C8" s="29" t="s">
        <v>22</v>
      </c>
      <c r="D8" s="22">
        <v>2</v>
      </c>
      <c r="E8" s="23">
        <v>162487.5</v>
      </c>
      <c r="F8" s="24">
        <v>159392.5</v>
      </c>
      <c r="G8" s="24">
        <v>154750</v>
      </c>
      <c r="H8" s="25">
        <f>AVERAGE(E8,F8,G8)</f>
        <v>158876.66666666666</v>
      </c>
      <c r="I8" s="26">
        <f>ROUND(STDEV(E8:G8),2)</f>
        <v>3894.46</v>
      </c>
      <c r="J8" s="27">
        <f>ROUND(I8/H8*100,2)</f>
        <v>2.4500000000000002</v>
      </c>
      <c r="K8" s="27" t="s">
        <v>12</v>
      </c>
      <c r="L8" s="26">
        <f>D8*E8</f>
        <v>324975</v>
      </c>
    </row>
    <row r="9" spans="1:12" ht="55.2" customHeight="1" x14ac:dyDescent="0.3">
      <c r="A9" s="29">
        <v>2</v>
      </c>
      <c r="B9" s="30" t="s">
        <v>25</v>
      </c>
      <c r="C9" s="29" t="s">
        <v>22</v>
      </c>
      <c r="D9" s="22">
        <v>1</v>
      </c>
      <c r="E9" s="23">
        <v>38868.379999999997</v>
      </c>
      <c r="F9" s="24">
        <v>38128.03</v>
      </c>
      <c r="G9" s="24">
        <v>37017.5</v>
      </c>
      <c r="H9" s="25">
        <f t="shared" ref="H9:H13" si="0">AVERAGE(E9,F9,G9)</f>
        <v>38004.636666666665</v>
      </c>
      <c r="I9" s="26">
        <f t="shared" ref="I9:I13" si="1">ROUND(STDEV(E9:G9),2)</f>
        <v>931.59</v>
      </c>
      <c r="J9" s="27">
        <f>ROUND(I9/H9*100,2)</f>
        <v>2.4500000000000002</v>
      </c>
      <c r="K9" s="27" t="s">
        <v>12</v>
      </c>
      <c r="L9" s="26">
        <f t="shared" ref="L9:L13" si="2">D9*E9</f>
        <v>38868.379999999997</v>
      </c>
    </row>
    <row r="10" spans="1:12" ht="56.4" customHeight="1" x14ac:dyDescent="0.3">
      <c r="A10" s="29">
        <v>3</v>
      </c>
      <c r="B10" s="30" t="s">
        <v>26</v>
      </c>
      <c r="C10" s="29" t="s">
        <v>22</v>
      </c>
      <c r="D10" s="22">
        <v>2</v>
      </c>
      <c r="E10" s="23">
        <v>3113.25</v>
      </c>
      <c r="F10" s="24">
        <v>3053.95</v>
      </c>
      <c r="G10" s="24">
        <v>2965</v>
      </c>
      <c r="H10" s="25">
        <f t="shared" si="0"/>
        <v>3044.0666666666671</v>
      </c>
      <c r="I10" s="26">
        <f t="shared" si="1"/>
        <v>74.62</v>
      </c>
      <c r="J10" s="27">
        <f t="shared" ref="J10:J13" si="3">ROUND(I10/H10*100,2)</f>
        <v>2.4500000000000002</v>
      </c>
      <c r="K10" s="27" t="s">
        <v>12</v>
      </c>
      <c r="L10" s="26">
        <f t="shared" si="2"/>
        <v>6226.5</v>
      </c>
    </row>
    <row r="11" spans="1:12" ht="27" customHeight="1" x14ac:dyDescent="0.3">
      <c r="A11" s="29">
        <v>4</v>
      </c>
      <c r="B11" s="30" t="s">
        <v>27</v>
      </c>
      <c r="C11" s="29" t="s">
        <v>22</v>
      </c>
      <c r="D11" s="22">
        <v>2</v>
      </c>
      <c r="E11" s="23">
        <v>1152.9000000000001</v>
      </c>
      <c r="F11" s="28">
        <v>1130.94</v>
      </c>
      <c r="G11" s="24">
        <v>1098</v>
      </c>
      <c r="H11" s="25">
        <f t="shared" si="0"/>
        <v>1127.28</v>
      </c>
      <c r="I11" s="26">
        <f t="shared" si="1"/>
        <v>27.63</v>
      </c>
      <c r="J11" s="27">
        <f t="shared" si="3"/>
        <v>2.4500000000000002</v>
      </c>
      <c r="K11" s="27" t="s">
        <v>12</v>
      </c>
      <c r="L11" s="26">
        <f t="shared" si="2"/>
        <v>2305.8000000000002</v>
      </c>
    </row>
    <row r="12" spans="1:12" ht="31.8" customHeight="1" x14ac:dyDescent="0.3">
      <c r="A12" s="29">
        <v>5</v>
      </c>
      <c r="B12" s="30" t="s">
        <v>28</v>
      </c>
      <c r="C12" s="29" t="s">
        <v>22</v>
      </c>
      <c r="D12" s="22">
        <v>1</v>
      </c>
      <c r="E12" s="23">
        <v>1152.9000000000001</v>
      </c>
      <c r="F12" s="24">
        <v>1130.94</v>
      </c>
      <c r="G12" s="24">
        <v>1098</v>
      </c>
      <c r="H12" s="25">
        <f t="shared" si="0"/>
        <v>1127.28</v>
      </c>
      <c r="I12" s="26">
        <f t="shared" si="1"/>
        <v>27.63</v>
      </c>
      <c r="J12" s="27">
        <f t="shared" si="3"/>
        <v>2.4500000000000002</v>
      </c>
      <c r="K12" s="27" t="s">
        <v>12</v>
      </c>
      <c r="L12" s="26">
        <f t="shared" si="2"/>
        <v>1152.9000000000001</v>
      </c>
    </row>
    <row r="13" spans="1:12" ht="31.8" customHeight="1" x14ac:dyDescent="0.3">
      <c r="A13" s="29">
        <v>6</v>
      </c>
      <c r="B13" s="30" t="s">
        <v>33</v>
      </c>
      <c r="C13" s="29" t="s">
        <v>34</v>
      </c>
      <c r="D13" s="22">
        <v>12</v>
      </c>
      <c r="E13" s="23">
        <v>50557.5</v>
      </c>
      <c r="F13" s="24">
        <v>49594.5</v>
      </c>
      <c r="G13" s="24">
        <v>48150</v>
      </c>
      <c r="H13" s="25">
        <f t="shared" si="0"/>
        <v>49434</v>
      </c>
      <c r="I13" s="26">
        <f t="shared" si="1"/>
        <v>1211.75</v>
      </c>
      <c r="J13" s="27">
        <f t="shared" si="3"/>
        <v>2.4500000000000002</v>
      </c>
      <c r="K13" s="27" t="s">
        <v>12</v>
      </c>
      <c r="L13" s="26">
        <f t="shared" si="2"/>
        <v>606690</v>
      </c>
    </row>
    <row r="14" spans="1:12" ht="24.75" customHeight="1" x14ac:dyDescent="0.3">
      <c r="A14" s="36" t="s">
        <v>19</v>
      </c>
      <c r="B14" s="37"/>
      <c r="C14" s="37"/>
      <c r="D14" s="37"/>
      <c r="E14" s="37"/>
      <c r="F14" s="37"/>
      <c r="G14" s="37"/>
      <c r="H14" s="37"/>
      <c r="I14" s="37"/>
      <c r="J14" s="37"/>
      <c r="K14" s="38"/>
      <c r="L14" s="31">
        <f>SUM(L8:L13)</f>
        <v>980218.58000000007</v>
      </c>
    </row>
    <row r="15" spans="1:12" ht="40.200000000000003" customHeight="1" x14ac:dyDescent="0.3">
      <c r="A15" s="32"/>
      <c r="B15" s="34" t="s">
        <v>35</v>
      </c>
      <c r="C15" s="35"/>
      <c r="D15" s="35"/>
      <c r="E15" s="35"/>
      <c r="F15" s="35"/>
      <c r="G15" s="35"/>
      <c r="H15" s="35"/>
      <c r="I15" s="35"/>
      <c r="J15" s="32"/>
      <c r="K15" s="32"/>
      <c r="L15" s="33"/>
    </row>
    <row r="16" spans="1:12" ht="15.6" x14ac:dyDescent="0.3">
      <c r="B16" s="8" t="s">
        <v>5</v>
      </c>
      <c r="C16" s="8"/>
      <c r="D16" s="8"/>
      <c r="E16" s="12"/>
      <c r="F16" s="8"/>
      <c r="G16" s="8"/>
      <c r="H16" s="8"/>
      <c r="I16" s="8"/>
      <c r="J16" s="8"/>
      <c r="K16" s="8"/>
      <c r="L16" s="1"/>
    </row>
    <row r="17" spans="1:12" ht="16.2" x14ac:dyDescent="0.35">
      <c r="A17" s="21"/>
      <c r="B17" s="50" t="s">
        <v>6</v>
      </c>
      <c r="C17" s="50"/>
      <c r="D17" s="50"/>
      <c r="E17" s="50"/>
      <c r="F17" s="50"/>
      <c r="G17" s="50"/>
      <c r="H17" s="50"/>
      <c r="I17" s="50"/>
      <c r="J17" s="50"/>
      <c r="K17" s="50"/>
      <c r="L17" s="1"/>
    </row>
    <row r="18" spans="1:12" ht="15.6" x14ac:dyDescent="0.3">
      <c r="B18" s="50" t="s">
        <v>7</v>
      </c>
      <c r="C18" s="50"/>
      <c r="D18" s="50"/>
      <c r="E18" s="50"/>
      <c r="F18" s="50"/>
      <c r="G18" s="50"/>
      <c r="H18" s="50"/>
      <c r="I18" s="50"/>
      <c r="J18" s="50"/>
      <c r="K18" s="50"/>
      <c r="L18" s="1"/>
    </row>
    <row r="19" spans="1:12" ht="15.6" x14ac:dyDescent="0.3">
      <c r="B19" s="50" t="s">
        <v>8</v>
      </c>
      <c r="C19" s="50"/>
      <c r="D19" s="50"/>
      <c r="E19" s="50"/>
      <c r="F19" s="50"/>
      <c r="G19" s="50"/>
      <c r="H19" s="50"/>
      <c r="I19" s="50"/>
      <c r="J19" s="50"/>
      <c r="K19" s="50"/>
      <c r="L19" s="1"/>
    </row>
    <row r="20" spans="1:12" ht="15" customHeight="1" x14ac:dyDescent="0.3">
      <c r="B20" s="50" t="s">
        <v>9</v>
      </c>
      <c r="C20" s="50"/>
      <c r="D20" s="50"/>
      <c r="E20" s="50"/>
      <c r="F20" s="50"/>
      <c r="G20" s="50"/>
      <c r="H20" s="50"/>
      <c r="I20" s="50"/>
      <c r="J20" s="50"/>
      <c r="K20" s="50"/>
      <c r="L20" s="1"/>
    </row>
    <row r="21" spans="1:12" ht="16.5" customHeight="1" x14ac:dyDescent="0.3">
      <c r="B21" s="50" t="s">
        <v>10</v>
      </c>
      <c r="C21" s="50"/>
      <c r="D21" s="50"/>
      <c r="E21" s="50"/>
      <c r="F21" s="50"/>
      <c r="G21" s="50"/>
      <c r="H21" s="50"/>
      <c r="I21" s="50"/>
      <c r="J21" s="50"/>
      <c r="K21" s="50"/>
      <c r="L21" s="1"/>
    </row>
    <row r="22" spans="1:12" ht="15.6" x14ac:dyDescent="0.3">
      <c r="B22" s="50" t="s">
        <v>11</v>
      </c>
      <c r="C22" s="50"/>
      <c r="D22" s="50"/>
      <c r="E22" s="50"/>
      <c r="F22" s="50"/>
      <c r="G22" s="50"/>
      <c r="H22" s="50"/>
      <c r="I22" s="50"/>
      <c r="J22" s="50"/>
      <c r="K22" s="50"/>
      <c r="L22" s="1"/>
    </row>
    <row r="23" spans="1:12" ht="15.6" x14ac:dyDescent="0.3">
      <c r="B23" s="9"/>
      <c r="C23" s="9"/>
      <c r="D23" s="9"/>
      <c r="E23" s="13"/>
      <c r="F23" s="9"/>
      <c r="G23" s="9"/>
      <c r="H23" s="9"/>
      <c r="I23" s="9"/>
      <c r="J23" s="9"/>
      <c r="K23" s="9"/>
      <c r="L23" s="1"/>
    </row>
    <row r="24" spans="1:12" ht="15.6" x14ac:dyDescent="0.3">
      <c r="A24" s="4"/>
      <c r="B24" s="51" t="s">
        <v>23</v>
      </c>
      <c r="C24" s="51"/>
      <c r="D24" s="51"/>
      <c r="E24" s="51"/>
      <c r="F24" s="51"/>
      <c r="G24" s="51"/>
      <c r="H24" s="51"/>
      <c r="I24" s="51"/>
      <c r="J24" s="51"/>
      <c r="K24" s="51"/>
      <c r="L24" s="1"/>
    </row>
    <row r="25" spans="1:12" ht="12.75" customHeight="1" x14ac:dyDescent="0.3">
      <c r="A25" s="5"/>
      <c r="C25" s="2"/>
      <c r="D25" s="2"/>
      <c r="E25" s="14"/>
      <c r="F25" s="2"/>
      <c r="G25" s="2"/>
      <c r="H25" s="2"/>
      <c r="I25" s="2"/>
      <c r="J25" s="2"/>
      <c r="K25" s="2"/>
      <c r="L25" s="1"/>
    </row>
    <row r="26" spans="1:12" ht="13.5" customHeight="1" x14ac:dyDescent="0.3">
      <c r="A26" s="5"/>
      <c r="B26" s="7"/>
      <c r="C26" s="6"/>
      <c r="D26" s="6"/>
      <c r="E26" s="15"/>
      <c r="F26" s="6"/>
      <c r="G26" s="6"/>
      <c r="H26" s="6"/>
      <c r="I26" s="6"/>
      <c r="J26" s="6"/>
      <c r="K26" s="6"/>
    </row>
    <row r="27" spans="1:12" x14ac:dyDescent="0.3">
      <c r="A27" s="5"/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9" spans="1:12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</row>
  </sheetData>
  <mergeCells count="18">
    <mergeCell ref="A29:K29"/>
    <mergeCell ref="B19:K19"/>
    <mergeCell ref="B20:K20"/>
    <mergeCell ref="B17:K17"/>
    <mergeCell ref="B18:K18"/>
    <mergeCell ref="B24:K24"/>
    <mergeCell ref="B27:K27"/>
    <mergeCell ref="B22:K22"/>
    <mergeCell ref="B21:K21"/>
    <mergeCell ref="B15:I15"/>
    <mergeCell ref="A14:K14"/>
    <mergeCell ref="A5:D5"/>
    <mergeCell ref="E5:L5"/>
    <mergeCell ref="A1:L1"/>
    <mergeCell ref="A3:K3"/>
    <mergeCell ref="A4:D4"/>
    <mergeCell ref="A2:K2"/>
    <mergeCell ref="E4:L4"/>
  </mergeCells>
  <phoneticPr fontId="19" type="noConversion"/>
  <pageMargins left="0.31496062992125984" right="0.31496062992125984" top="0.74803149606299213" bottom="0.74803149606299213" header="0.31496062992125984" footer="0.31496062992125984"/>
  <pageSetup paperSize="9" scale="6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sh.elmira</dc:creator>
  <cp:lastModifiedBy>Хамитова Эльвина Азатовна</cp:lastModifiedBy>
  <cp:lastPrinted>2025-03-10T06:28:02Z</cp:lastPrinted>
  <dcterms:created xsi:type="dcterms:W3CDTF">2014-07-02T09:07:27Z</dcterms:created>
  <dcterms:modified xsi:type="dcterms:W3CDTF">2026-05-25T11:01:00Z</dcterms:modified>
</cp:coreProperties>
</file>