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ПН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<sst xmlns="http://schemas.openxmlformats.org/spreadsheetml/2006/main" count="28" uniqueCount="26">
  <si>
    <t xml:space="preserve">Обоснование начальной (максимальной) цены договора. Поставка молока
В 3 квартале 2026 года</t>
  </si>
  <si>
    <t xml:space="preserve">№</t>
  </si>
  <si>
    <t xml:space="preserve">Наименование </t>
  </si>
  <si>
    <t xml:space="preserve">Ед. изм</t>
  </si>
  <si>
    <t xml:space="preserve">Необходимое для закупки количество 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</si>
  <si>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</si>
  <si>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Н(М)ЦД</t>
  </si>
  <si>
    <t xml:space="preserve">Н(М)ЦД, определяемая методом сопоставимых рыночных цен (анализа рынка)</t>
  </si>
  <si>
    <t xml:space="preserve">https://zakupki.gov.ru/epz/order/notice/notice223/common-info.html?regNumber=32515480995</t>
  </si>
  <si>
    <t xml:space="preserve">Поставщик №1</t>
  </si>
  <si>
    <t xml:space="preserve">Поставщик №2  </t>
  </si>
  <si>
    <t xml:space="preserve">Поставщик №3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</si>
  <si>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</si>
  <si>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</si>
  <si>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2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2"/>
        <color rgb="FF000000"/>
        <rFont val="Times New Roman"/>
        <family val="1"/>
        <charset val="204"/>
      </rPr>
      <t xml:space="preserve">         (не должен превышать 33%)</t>
    </r>
  </si>
  <si>
    <t xml:space="preserve">Цена за единицу изм. с округлением (вниз) (руб.)</t>
  </si>
  <si>
    <t xml:space="preserve">Н(М)ЦД с учетом округления цены за единицу (руб.)</t>
  </si>
  <si>
    <t xml:space="preserve">Молоко цельное пастеризованное 2,5 - 3,2 % </t>
  </si>
  <si>
    <t xml:space="preserve">литр</t>
  </si>
  <si>
    <t xml:space="preserve">Главный бухгалтер</t>
  </si>
  <si>
    <t xml:space="preserve">М.В. Ланец</t>
  </si>
  <si>
    <t xml:space="preserve">                      ( должность)</t>
  </si>
  <si>
    <t xml:space="preserve">        (Расшифровка подписи)</t>
  </si>
  <si>
    <t xml:space="preserve">Бухгалтер</t>
  </si>
  <si>
    <t xml:space="preserve">О.В. Новоселова</t>
  </si>
  <si>
    <t xml:space="preserve">Дата  подготовки  обоснования  НМЦ  договора:  26 мая 2026 г.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</si>
</sst>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-* #,##0.00\ _₽_-;\-* #,##0.00\ _₽_-;_-* \-??\ _₽_-;_-@_-"/>
    <numFmt numFmtId="167" formatCode="0.0000"/>
  </numFmts>
  <fonts count="2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Times New Roman"/>
      <family val="1"/>
      <charset val="204"/>
    </font>
    <font>
      <b val="true"/>
      <sz val="18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u val="single"/>
      <sz val="7.7"/>
      <color theme="10"/>
      <name val="Calibri"/>
      <family val="2"/>
      <charset val="204"/>
    </font>
    <font>
      <b val="true"/>
      <sz val="12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name val="Times New Roman"/>
      <family val="1"/>
      <charset val="204"/>
    </font>
    <font>
      <u val="single"/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5" fontId="8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O3" activeCellId="0" sqref="O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6.16"/>
    <col collapsed="false" customWidth="true" hidden="false" outlineLevel="0" max="3" min="3" style="1" width="7.16"/>
    <col collapsed="false" customWidth="true" hidden="false" outlineLevel="0" max="5" min="4" style="1" width="9.57"/>
    <col collapsed="false" customWidth="true" hidden="false" outlineLevel="0" max="8" min="6" style="1" width="11.71"/>
    <col collapsed="false" customWidth="true" hidden="false" outlineLevel="0" max="9" min="9" style="1" width="17.86"/>
    <col collapsed="false" customWidth="true" hidden="false" outlineLevel="0" max="10" min="10" style="1" width="16.84"/>
    <col collapsed="false" customWidth="true" hidden="false" outlineLevel="0" max="11" min="11" style="1" width="14.29"/>
    <col collapsed="false" customWidth="true" hidden="false" outlineLevel="0" max="12" min="12" style="1" width="13.29"/>
    <col collapsed="false" customWidth="true" hidden="false" outlineLevel="0" max="13" min="13" style="1" width="28.66"/>
    <col collapsed="false" customWidth="false" hidden="false" outlineLevel="0" max="1022" min="14" style="1" width="9.14"/>
  </cols>
  <sheetData>
    <row r="1" customFormat="false" ht="6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71.25" hidden="false" customHeight="true" outlineLevel="0" collapsed="false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7" t="s">
        <v>6</v>
      </c>
      <c r="J2" s="7"/>
      <c r="K2" s="7"/>
      <c r="L2" s="8" t="s">
        <v>7</v>
      </c>
      <c r="M2" s="8"/>
    </row>
    <row r="3" customFormat="false" ht="116.25" hidden="false" customHeight="true" outlineLevel="0" collapsed="false">
      <c r="A3" s="3"/>
      <c r="B3" s="4"/>
      <c r="C3" s="5"/>
      <c r="D3" s="6"/>
      <c r="E3" s="9" t="s">
        <v>8</v>
      </c>
      <c r="F3" s="10" t="s">
        <v>9</v>
      </c>
      <c r="G3" s="11" t="s">
        <v>10</v>
      </c>
      <c r="H3" s="11" t="s">
        <v>11</v>
      </c>
      <c r="I3" s="8" t="s">
        <v>12</v>
      </c>
      <c r="J3" s="8" t="s">
        <v>13</v>
      </c>
      <c r="K3" s="12" t="s">
        <v>14</v>
      </c>
      <c r="L3" s="13" t="s">
        <v>15</v>
      </c>
      <c r="M3" s="13" t="s">
        <v>16</v>
      </c>
    </row>
    <row r="4" customFormat="false" ht="83.1" hidden="false" customHeight="true" outlineLevel="0" collapsed="false">
      <c r="A4" s="3" t="n">
        <v>1</v>
      </c>
      <c r="B4" s="14" t="s">
        <v>17</v>
      </c>
      <c r="C4" s="15" t="s">
        <v>18</v>
      </c>
      <c r="D4" s="16" t="n">
        <v>7200</v>
      </c>
      <c r="E4" s="17" t="n">
        <v>65</v>
      </c>
      <c r="F4" s="18" t="n">
        <v>68</v>
      </c>
      <c r="G4" s="18" t="n">
        <v>85</v>
      </c>
      <c r="H4" s="18"/>
      <c r="I4" s="19" t="n">
        <f aca="false">(F4+G4+H4+E4)/3</f>
        <v>72.6666666666667</v>
      </c>
      <c r="J4" s="20" t="n">
        <f aca="false">STDEVA(F4,G4,H4,E4)</f>
        <v>10.785793124909</v>
      </c>
      <c r="K4" s="20" t="n">
        <f aca="false">J4/I4*100</f>
        <v>14.8428345755628</v>
      </c>
      <c r="L4" s="21" t="n">
        <f aca="false">ROUND(I4,2)</f>
        <v>72.67</v>
      </c>
      <c r="M4" s="21" t="n">
        <f aca="false">L4*D4</f>
        <v>523224</v>
      </c>
    </row>
    <row r="5" customFormat="false" ht="24.75" hidden="false" customHeight="true" outlineLevel="0" collapsed="false">
      <c r="A5" s="22"/>
      <c r="B5" s="22"/>
      <c r="C5" s="22"/>
      <c r="D5" s="22"/>
      <c r="E5" s="22"/>
      <c r="F5" s="22"/>
      <c r="G5" s="22"/>
      <c r="H5" s="22"/>
      <c r="I5" s="23"/>
      <c r="J5" s="24"/>
      <c r="K5" s="25"/>
      <c r="L5" s="26"/>
      <c r="M5" s="27" t="n">
        <f aca="false">SUM(M4)</f>
        <v>523224</v>
      </c>
    </row>
    <row r="6" s="29" customFormat="true" ht="19.5" hidden="false" customHeight="tru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="29" customFormat="true" ht="19.5" hidden="false" customHeight="true" outlineLevel="0" collapsed="false">
      <c r="A7" s="28"/>
      <c r="B7" s="30" t="s">
        <v>19</v>
      </c>
      <c r="C7" s="30"/>
      <c r="D7" s="30"/>
      <c r="E7" s="28"/>
      <c r="F7" s="28"/>
      <c r="G7" s="28"/>
      <c r="H7" s="28"/>
      <c r="I7" s="28"/>
      <c r="J7" s="28"/>
      <c r="K7" s="31"/>
      <c r="L7" s="31"/>
      <c r="M7" s="30" t="s">
        <v>20</v>
      </c>
      <c r="N7" s="30"/>
      <c r="O7" s="32"/>
    </row>
    <row r="8" s="29" customFormat="true" ht="19.5" hidden="false" customHeight="true" outlineLevel="0" collapsed="false">
      <c r="A8" s="28"/>
      <c r="B8" s="33" t="s">
        <v>21</v>
      </c>
      <c r="C8" s="33"/>
      <c r="D8" s="33"/>
      <c r="E8" s="28"/>
      <c r="F8" s="28"/>
      <c r="G8" s="28"/>
      <c r="H8" s="28"/>
      <c r="I8" s="28"/>
      <c r="J8" s="28"/>
      <c r="K8" s="34"/>
      <c r="L8" s="35"/>
      <c r="M8" s="36" t="s">
        <v>22</v>
      </c>
      <c r="N8" s="36"/>
      <c r="O8" s="32"/>
    </row>
    <row r="9" s="29" customFormat="true" ht="19.5" hidden="false" customHeight="tru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="29" customFormat="true" ht="34.5" hidden="false" customHeight="true" outlineLevel="0" collapsed="false">
      <c r="A10" s="30" t="s">
        <v>23</v>
      </c>
      <c r="B10" s="30"/>
      <c r="C10" s="30"/>
      <c r="D10" s="34"/>
      <c r="E10" s="34"/>
      <c r="F10" s="34"/>
      <c r="G10" s="34"/>
      <c r="H10" s="34"/>
      <c r="I10" s="34"/>
      <c r="J10" s="34"/>
      <c r="K10" s="31"/>
      <c r="L10" s="31"/>
      <c r="M10" s="30" t="s">
        <v>24</v>
      </c>
    </row>
    <row r="11" s="29" customFormat="true" ht="16.5" hidden="false" customHeight="true" outlineLevel="0" collapsed="false">
      <c r="A11" s="37" t="s">
        <v>21</v>
      </c>
      <c r="B11" s="37"/>
      <c r="C11" s="37"/>
      <c r="D11" s="34"/>
      <c r="E11" s="34"/>
      <c r="F11" s="34"/>
      <c r="G11" s="34"/>
      <c r="H11" s="34"/>
      <c r="I11" s="38"/>
      <c r="J11" s="34"/>
      <c r="K11" s="35"/>
      <c r="L11" s="32"/>
      <c r="M11" s="39" t="s">
        <v>22</v>
      </c>
    </row>
    <row r="12" s="29" customFormat="true" ht="13.5" hidden="false" customHeight="true" outlineLevel="0" collapsed="false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9" customFormat="true" ht="32.25" hidden="false" customHeight="true" outlineLevel="0" collapsed="false">
      <c r="A13" s="40" t="s">
        <v>25</v>
      </c>
      <c r="B13" s="40"/>
      <c r="C13" s="40"/>
      <c r="D13" s="40"/>
      <c r="E13" s="40"/>
      <c r="F13" s="40"/>
      <c r="G13" s="40"/>
      <c r="H13" s="40"/>
      <c r="I13" s="40"/>
      <c r="J13" s="34"/>
      <c r="K13" s="34"/>
      <c r="L13" s="34"/>
      <c r="M13" s="34"/>
    </row>
    <row r="14" s="29" customFormat="true" ht="23.25" hidden="false" customHeight="true" outlineLevel="0" collapsed="false">
      <c r="A14" s="41"/>
      <c r="B14" s="41"/>
      <c r="C14" s="42"/>
      <c r="D14" s="42"/>
      <c r="E14" s="42"/>
      <c r="F14" s="42"/>
      <c r="G14" s="42"/>
      <c r="H14" s="42"/>
      <c r="I14" s="1"/>
      <c r="J14" s="1"/>
      <c r="K14" s="1"/>
      <c r="L14" s="1"/>
      <c r="M14" s="1"/>
    </row>
    <row r="15" s="29" customFormat="true" ht="32.25" hidden="false" customHeight="true" outlineLevel="0" collapsed="false">
      <c r="A15" s="43"/>
      <c r="B15" s="43"/>
      <c r="C15" s="43"/>
      <c r="D15" s="42"/>
      <c r="E15" s="42"/>
      <c r="F15" s="42"/>
      <c r="G15" s="44"/>
      <c r="H15" s="45"/>
      <c r="I15" s="46"/>
      <c r="J15" s="46"/>
      <c r="K15" s="46"/>
      <c r="L15" s="46"/>
      <c r="M15" s="46"/>
    </row>
    <row r="16" s="29" customFormat="true" ht="63.75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="29" customFormat="true" ht="31.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="29" customFormat="true" ht="27.7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="29" customFormat="true" ht="69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9" customFormat="true" ht="69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9" customFormat="true" ht="64.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9" customFormat="true" ht="60.7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9" customFormat="true" ht="63.7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9" customFormat="true" ht="5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47" customFormat="true" ht="30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customFormat="false" ht="126" hidden="false" customHeight="true" outlineLevel="0" collapsed="false"/>
    <row r="27" customFormat="false" ht="15.75" hidden="false" customHeight="true" outlineLevel="0" collapsed="false"/>
    <row r="28" s="46" customFormat="true" ht="15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46" customFormat="tru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46" customFormat="true" ht="11.25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customFormat="false" ht="48" hidden="false" customHeight="true" outlineLevel="0" collapsed="false"/>
    <row r="32" s="46" customFormat="true" ht="15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16">
    <mergeCell ref="A1:M1"/>
    <mergeCell ref="A2:A3"/>
    <mergeCell ref="B2:B3"/>
    <mergeCell ref="C2:C3"/>
    <mergeCell ref="D2:D3"/>
    <mergeCell ref="E2:H2"/>
    <mergeCell ref="I2:K2"/>
    <mergeCell ref="L2:M2"/>
    <mergeCell ref="A6:M6"/>
    <mergeCell ref="B7:D7"/>
    <mergeCell ref="B8:D8"/>
    <mergeCell ref="A10:C10"/>
    <mergeCell ref="K10:L10"/>
    <mergeCell ref="A11:C11"/>
    <mergeCell ref="A14:B14"/>
    <mergeCell ref="A15:C15"/>
  </mergeCells>
  <conditionalFormatting sqref="K5">
    <cfRule type="cellIs" priority="2" operator="greaterThan" aboveAverage="0" equalAverage="0" bottom="0" percent="0" rank="0" text="" dxfId="0">
      <formula>33</formula>
    </cfRule>
  </conditionalFormatting>
  <conditionalFormatting sqref="K4">
    <cfRule type="cellIs" priority="3" operator="greaterThan" aboveAverage="0" equalAverage="0" bottom="0" percent="0" rank="0" text="" dxfId="1">
      <formula>33</formula>
    </cfRule>
    <cfRule type="cellIs" priority="4" operator="greaterThan" aboveAverage="0" equalAverage="0" bottom="0" percent="0" rank="0" text="" dxfId="2">
      <formula>33</formula>
    </cfRule>
  </conditionalFormatting>
  <printOptions headings="false" gridLines="false" gridLinesSet="true" horizontalCentered="false" verticalCentered="false"/>
  <pageMargins left="0.629861111111111" right="0.433333333333333" top="0.551388888888889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2014-01-27T12:39:27Z</dcterms:created>
  <dc:creator>Comp I3</dc:creator>
  <dc:description/>
  <dc:language>ru-RU</dc:language>
  <cp:lastModifiedBy/>
  <cp:lastPrinted>2026-05-26T13:55:46Z</cp:lastPrinted>
  <dcterms:modified xsi:type="dcterms:W3CDTF">2026-05-26T13:56:27Z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