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6"/>
  </bookViews>
  <sheets>
    <sheet name="Анализ рынка (базовый)" sheetId="4" r:id="rId1"/>
  </sheets>
  <calcPr calcId="162913" fullPrecision="0"/>
</workbook>
</file>

<file path=xl/calcChain.xml><?xml version="1.0" encoding="utf-8"?>
<calcChain xmlns="http://schemas.openxmlformats.org/spreadsheetml/2006/main">
  <c r="J11" i="4" l="1"/>
  <c r="I11" i="4"/>
  <c r="L11" i="4" s="1"/>
  <c r="J10" i="4"/>
  <c r="I10" i="4"/>
  <c r="L10" i="4" s="1"/>
  <c r="J9" i="4"/>
  <c r="I9" i="4"/>
  <c r="L9" i="4" s="1"/>
  <c r="J8" i="4"/>
  <c r="I8" i="4"/>
  <c r="L8" i="4" s="1"/>
  <c r="L12" i="4" l="1"/>
  <c r="K9" i="4"/>
  <c r="K10" i="4"/>
  <c r="K11" i="4"/>
  <c r="K8" i="4"/>
</calcChain>
</file>

<file path=xl/sharedStrings.xml><?xml version="1.0" encoding="utf-8"?>
<sst xmlns="http://schemas.openxmlformats.org/spreadsheetml/2006/main" count="33" uniqueCount="27">
  <si>
    <t>№ п/п</t>
  </si>
  <si>
    <t>Ед. изм.</t>
  </si>
  <si>
    <t>Кол-во</t>
  </si>
  <si>
    <t>Основные характеристики объекта закупки</t>
  </si>
  <si>
    <t xml:space="preserve">Среднее квадратичное отклонение                                                            </t>
  </si>
  <si>
    <t xml:space="preserve">НМЦК (руб.)                  </t>
  </si>
  <si>
    <t>Объект закупки</t>
  </si>
  <si>
    <t xml:space="preserve">Коэффициент вариации (%)                                          </t>
  </si>
  <si>
    <t xml:space="preserve">Средняя арифм. величина цены единицы продукции, руб.                                                                                                       </t>
  </si>
  <si>
    <t>в соответствии с документацией</t>
  </si>
  <si>
    <t>кг</t>
  </si>
  <si>
    <r>
      <t xml:space="preserve">Используемый метод определения НМЦК с обоснованием: </t>
    </r>
    <r>
      <rPr>
        <b/>
        <sz val="12"/>
        <color theme="1"/>
        <rFont val="Times New Roman"/>
        <family val="1"/>
        <charset val="204"/>
      </rPr>
      <t>Метод сопоставимых рыночных цен (анализа рынка)</t>
    </r>
  </si>
  <si>
    <t>2.</t>
  </si>
  <si>
    <t>3.</t>
  </si>
  <si>
    <t>4.</t>
  </si>
  <si>
    <t>Обоснование начальной (максимальной) цены договора</t>
  </si>
  <si>
    <t>1.</t>
  </si>
  <si>
    <t>Картофель свежий продовольственный</t>
  </si>
  <si>
    <t>Морковь свежая</t>
  </si>
  <si>
    <t>Свекла свежая</t>
  </si>
  <si>
    <t xml:space="preserve">Цена единицы продукции, указанная в источнике №1, (руб.).
Реквизиты источника: КП    </t>
  </si>
  <si>
    <t>Капуста белокочанная свежая</t>
  </si>
  <si>
    <t xml:space="preserve">Предмет договора:   Поставка продуктов питания (картофель свежий продовольственный, капуста белокочанная свежая, морковь свежая, свекла свежая)
</t>
  </si>
  <si>
    <t xml:space="preserve">Цена единицы продукции, указанная в источнике №3, (руб.).
Реквизиты источника: КП   </t>
  </si>
  <si>
    <t>ИТОГО: НМЦД составляет</t>
  </si>
  <si>
    <t xml:space="preserve">Цена единицы продукции, указанная в источнике №2, (руб.).
Реквизиты источника: КП </t>
  </si>
  <si>
    <t>01.13.12.120
01.13.41.110
01.13.49.110
01.13.51.120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</si>
</sst>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21212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top" wrapText="1"/>
    </xf>
    <xf numFmtId="0" fontId="11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3" fillId="0" borderId="0" xfId="0" applyFont="1" applyAlignment="1"/>
    <xf numFmtId="0" fontId="1" fillId="0" borderId="0" xfId="0" applyNumberFormat="1" applyFont="1" applyAlignment="1"/>
    <xf numFmtId="0" fontId="12" fillId="0" borderId="1" xfId="0" applyFont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2" fontId="10" fillId="0" borderId="1" xfId="0" applyNumberFormat="1" applyFont="1" applyBorder="1" applyAlignment="1">
      <alignment horizontal="center" vertical="center"/>
    </xf>
    <xf numFmtId="43" fontId="7" fillId="0" borderId="1" xfId="2" applyFont="1" applyBorder="1" applyAlignment="1">
      <alignment horizontal="right" vertical="center"/>
    </xf>
    <xf numFmtId="43" fontId="8" fillId="0" borderId="1" xfId="2" applyFont="1" applyBorder="1" applyAlignment="1">
      <alignment horizontal="right" vertical="center" wrapText="1"/>
    </xf>
    <xf numFmtId="43" fontId="9" fillId="0" borderId="1" xfId="2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10" fontId="6" fillId="0" borderId="1" xfId="1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3" fontId="7" fillId="0" borderId="1" xfId="2" applyFont="1" applyBorder="1" applyAlignment="1">
      <alignment vertical="center"/>
    </xf>
    <xf numFmtId="0" fontId="6" fillId="0" borderId="1" xfId="0" applyNumberFormat="1" applyFont="1" applyBorder="1" applyAlignment="1">
      <alignment horizontal="center" vertical="center" wrapText="1" shrinkToFit="1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Font="1" applyAlignment="1">
      <alignment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view="pageBreakPreview" zoomScale="70" zoomScaleNormal="70" zoomScaleSheetLayoutView="70" workbookViewId="0">
      <selection activeCell="L12" sqref="L12"/>
    </sheetView>
  </sheetViews>
  <sheetFormatPr defaultColWidth="9.109375" defaultRowHeight="18" x14ac:dyDescent="0.35"/>
  <cols>
    <col min="1" max="1" width="7.44140625" style="1" customWidth="1"/>
    <col min="2" max="2" width="32.44140625" style="3" customWidth="1"/>
    <col min="3" max="3" width="18.44140625" style="1" customWidth="1"/>
    <col min="4" max="4" width="8.109375" style="30" customWidth="1"/>
    <col min="5" max="5" width="10.33203125" style="30" customWidth="1"/>
    <col min="6" max="6" width="17.44140625" style="30" customWidth="1"/>
    <col min="7" max="8" width="19.88671875" style="30" customWidth="1"/>
    <col min="9" max="9" width="17" style="30" customWidth="1"/>
    <col min="10" max="10" width="14.6640625" style="30" customWidth="1"/>
    <col min="11" max="11" width="16" style="30" customWidth="1"/>
    <col min="12" max="12" width="17.44140625" style="30" customWidth="1"/>
    <col min="13" max="16384" width="9.109375" style="1"/>
  </cols>
  <sheetData>
    <row r="1" spans="1:12" ht="17.399999999999999" x14ac:dyDescent="0.25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x14ac:dyDescent="0.35">
      <c r="A2" s="2"/>
      <c r="C2" s="3"/>
      <c r="D2" s="12"/>
      <c r="E2" s="12"/>
      <c r="F2" s="12"/>
      <c r="G2" s="12"/>
      <c r="H2" s="12"/>
      <c r="I2" s="12"/>
      <c r="J2" s="12"/>
      <c r="K2" s="12"/>
      <c r="L2" s="12"/>
    </row>
    <row r="3" spans="1:12" ht="29.25" customHeight="1" x14ac:dyDescent="0.25">
      <c r="A3" s="34" t="s">
        <v>22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31.5" customHeight="1" x14ac:dyDescent="0.3">
      <c r="A4" s="4"/>
      <c r="B4" s="12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x14ac:dyDescent="0.35">
      <c r="A5" s="6" t="s">
        <v>11</v>
      </c>
      <c r="C5" s="4"/>
      <c r="D5" s="5"/>
      <c r="E5" s="5"/>
      <c r="F5" s="5"/>
      <c r="G5" s="5"/>
      <c r="H5" s="5"/>
      <c r="I5" s="5"/>
      <c r="J5" s="5"/>
      <c r="K5" s="5"/>
      <c r="L5" s="5"/>
    </row>
    <row r="6" spans="1:12" x14ac:dyDescent="0.3">
      <c r="A6" s="4"/>
      <c r="B6" s="12"/>
      <c r="C6" s="7"/>
      <c r="D6" s="5"/>
      <c r="E6" s="5"/>
      <c r="F6" s="5"/>
      <c r="G6" s="20"/>
      <c r="H6" s="20"/>
      <c r="I6" s="20"/>
      <c r="J6" s="20"/>
      <c r="K6" s="20"/>
      <c r="L6" s="20"/>
    </row>
    <row r="7" spans="1:12" ht="216" customHeight="1" x14ac:dyDescent="0.25">
      <c r="A7" s="8" t="s">
        <v>0</v>
      </c>
      <c r="B7" s="13" t="s">
        <v>6</v>
      </c>
      <c r="C7" s="8" t="s">
        <v>3</v>
      </c>
      <c r="D7" s="8" t="s">
        <v>1</v>
      </c>
      <c r="E7" s="9" t="s">
        <v>2</v>
      </c>
      <c r="F7" s="8" t="s">
        <v>20</v>
      </c>
      <c r="G7" s="8" t="s">
        <v>25</v>
      </c>
      <c r="H7" s="8" t="s">
        <v>23</v>
      </c>
      <c r="I7" s="9" t="s">
        <v>8</v>
      </c>
      <c r="J7" s="8" t="s">
        <v>4</v>
      </c>
      <c r="K7" s="8" t="s">
        <v>7</v>
      </c>
      <c r="L7" s="8" t="s">
        <v>5</v>
      </c>
    </row>
    <row r="8" spans="1:12" ht="39" customHeight="1" x14ac:dyDescent="0.25">
      <c r="A8" s="18" t="s">
        <v>16</v>
      </c>
      <c r="B8" s="16" t="s">
        <v>17</v>
      </c>
      <c r="C8" s="10" t="s">
        <v>9</v>
      </c>
      <c r="D8" s="8" t="s">
        <v>10</v>
      </c>
      <c r="E8" s="21">
        <v>2082</v>
      </c>
      <c r="F8" s="22">
        <v>85</v>
      </c>
      <c r="G8" s="23">
        <v>88</v>
      </c>
      <c r="H8" s="23">
        <v>89</v>
      </c>
      <c r="I8" s="24">
        <f>ROUNDUP(AVERAGE(F8:H8),0)</f>
        <v>88</v>
      </c>
      <c r="J8" s="25">
        <f>_xlfn.STDEV.S(F8:H8)</f>
        <v>2.08</v>
      </c>
      <c r="K8" s="26">
        <f>J8/I8</f>
        <v>2.3599999999999999E-2</v>
      </c>
      <c r="L8" s="27">
        <f>E8*I8</f>
        <v>183216</v>
      </c>
    </row>
    <row r="9" spans="1:12" ht="39" customHeight="1" x14ac:dyDescent="0.25">
      <c r="A9" s="18" t="s">
        <v>12</v>
      </c>
      <c r="B9" s="16" t="s">
        <v>21</v>
      </c>
      <c r="C9" s="10" t="s">
        <v>9</v>
      </c>
      <c r="D9" s="8" t="s">
        <v>10</v>
      </c>
      <c r="E9" s="21">
        <v>600</v>
      </c>
      <c r="F9" s="22">
        <v>90</v>
      </c>
      <c r="G9" s="23">
        <v>99</v>
      </c>
      <c r="H9" s="23">
        <v>100</v>
      </c>
      <c r="I9" s="24">
        <f>ROUNDUP(AVERAGE(F9:H9),0)</f>
        <v>97</v>
      </c>
      <c r="J9" s="25">
        <f>_xlfn.STDEV.S(F9:H9)</f>
        <v>5.51</v>
      </c>
      <c r="K9" s="26">
        <f t="shared" ref="K9:K11" si="0">J9/I9</f>
        <v>5.6800000000000003E-2</v>
      </c>
      <c r="L9" s="27">
        <f>E9*I9</f>
        <v>58200</v>
      </c>
    </row>
    <row r="10" spans="1:12" ht="39" customHeight="1" x14ac:dyDescent="0.25">
      <c r="A10" s="18" t="s">
        <v>13</v>
      </c>
      <c r="B10" s="16" t="s">
        <v>18</v>
      </c>
      <c r="C10" s="10" t="s">
        <v>9</v>
      </c>
      <c r="D10" s="8" t="s">
        <v>10</v>
      </c>
      <c r="E10" s="21">
        <v>467</v>
      </c>
      <c r="F10" s="28">
        <v>110</v>
      </c>
      <c r="G10" s="23">
        <v>115.5</v>
      </c>
      <c r="H10" s="23">
        <v>117</v>
      </c>
      <c r="I10" s="24">
        <f>ROUNDUP(AVERAGE(F10:H10),0)</f>
        <v>115</v>
      </c>
      <c r="J10" s="25">
        <f>_xlfn.STDEV.S(F10:H10)</f>
        <v>3.69</v>
      </c>
      <c r="K10" s="26">
        <f t="shared" si="0"/>
        <v>3.2099999999999997E-2</v>
      </c>
      <c r="L10" s="27">
        <f>E10*I10</f>
        <v>53705</v>
      </c>
    </row>
    <row r="11" spans="1:12" s="15" customFormat="1" ht="39" customHeight="1" x14ac:dyDescent="0.25">
      <c r="A11" s="19" t="s">
        <v>14</v>
      </c>
      <c r="B11" s="17" t="s">
        <v>19</v>
      </c>
      <c r="C11" s="10" t="s">
        <v>9</v>
      </c>
      <c r="D11" s="29" t="s">
        <v>10</v>
      </c>
      <c r="E11" s="21">
        <v>333</v>
      </c>
      <c r="F11" s="28">
        <v>85</v>
      </c>
      <c r="G11" s="23">
        <v>99</v>
      </c>
      <c r="H11" s="23">
        <v>100</v>
      </c>
      <c r="I11" s="24">
        <f>ROUNDUP(AVERAGE(F11:H11),0)</f>
        <v>95</v>
      </c>
      <c r="J11" s="25">
        <f>_xlfn.STDEV.S(F11:H11)</f>
        <v>8.39</v>
      </c>
      <c r="K11" s="26">
        <f t="shared" si="0"/>
        <v>8.8300000000000003E-2</v>
      </c>
      <c r="L11" s="27">
        <f>E11*I11</f>
        <v>31635</v>
      </c>
    </row>
    <row r="12" spans="1:12" ht="17.399999999999999" x14ac:dyDescent="0.3">
      <c r="A12" s="36" t="s">
        <v>24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2">
        <f>SUM(L8:L11)</f>
        <v>326756</v>
      </c>
    </row>
    <row r="14" spans="1:12" s="11" customFormat="1" ht="17.399999999999999" x14ac:dyDescent="0.3">
      <c r="B14" s="14"/>
      <c r="D14" s="31"/>
      <c r="E14" s="31"/>
      <c r="F14" s="31"/>
      <c r="G14" s="31"/>
      <c r="H14" s="31"/>
      <c r="I14" s="31"/>
      <c r="J14" s="31"/>
      <c r="K14" s="31"/>
      <c r="L14" s="31"/>
    </row>
    <row r="30" spans="3:3" ht="58.2" x14ac:dyDescent="0.35">
      <c r="C30" s="38" t="s">
        <v>26</v>
      </c>
    </row>
  </sheetData>
  <mergeCells count="3">
    <mergeCell ref="A1:L1"/>
    <mergeCell ref="A3:L3"/>
    <mergeCell ref="A12:K12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рынка (базовый)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2026-06-07T13:30:34Z</dcterms:modified>
</cp:coreProperties>
</file>