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636"/>
  </bookViews>
  <sheets>
    <sheet name="Анализ рынка (базовый)" sheetId="4" r:id="rId1"/>
  </sheets>
  <calcPr calcId="162913" fullPrecision="0"/>
</workbook>
</file>

<file path=xl/calcChain.xml><?xml version="1.0" encoding="utf-8"?>
<calcChain xmlns="http://schemas.openxmlformats.org/spreadsheetml/2006/main">
  <c r="L10" i="4" l="1"/>
  <c r="J9" i="4" l="1"/>
  <c r="I9" i="4"/>
  <c r="L9" i="4" s="1"/>
  <c r="J8" i="4"/>
  <c r="I8" i="4"/>
  <c r="L8" i="4" s="1"/>
  <c r="K8" i="4" l="1"/>
  <c r="K9" i="4"/>
</calcChain>
</file>

<file path=xl/sharedStrings.xml><?xml version="1.0" encoding="utf-8"?>
<sst xmlns="http://schemas.openxmlformats.org/spreadsheetml/2006/main" count="23" uniqueCount="21">
  <si>
    <t>№ п/п</t>
  </si>
  <si>
    <t>Ед. изм.</t>
  </si>
  <si>
    <t>Кол-во</t>
  </si>
  <si>
    <t>Основные характеристики объекта закупки</t>
  </si>
  <si>
    <t xml:space="preserve">Среднее квадратичное отклонение                                                            </t>
  </si>
  <si>
    <t xml:space="preserve">НМЦК (руб.)                  </t>
  </si>
  <si>
    <t>Объект закупки</t>
  </si>
  <si>
    <t xml:space="preserve">Коэффициент вариации (%)                                          </t>
  </si>
  <si>
    <t xml:space="preserve">Средняя арифм. величина цены единицы продукции, руб.                                                                                                       </t>
  </si>
  <si>
    <t>в соответствии с документацией</t>
  </si>
  <si>
    <t>кг</t>
  </si>
  <si>
    <r>
      <t xml:space="preserve">Используемый метод определения НМЦК с обоснованием: </t>
    </r>
    <r>
      <rPr>
        <b/>
        <sz val="12"/>
        <color theme="1"/>
        <rFont val="Times New Roman"/>
        <family val="1"/>
        <charset val="204"/>
      </rPr>
      <t>Метод сопоставимых рыночных цен (анализа рынка)</t>
    </r>
  </si>
  <si>
    <t>Обоснование начальной (максимальной) цены договора</t>
  </si>
  <si>
    <t>творог</t>
  </si>
  <si>
    <t>сметана</t>
  </si>
  <si>
    <t>Цена единицы продукции, указанная в источнике №3, (руб.).
Реквизиты источника: КП от 07.11.25 и КП б/н</t>
  </si>
  <si>
    <t>Цена единицы продукции, указанная в источнике №1, (руб.).
Реквизиты источника: КП  от 23.04.2026</t>
  </si>
  <si>
    <t>Цена единицы продукции, указанная в источнике №2, (руб.).
Реквизиты источника: КП  23.04.2026</t>
  </si>
  <si>
    <t>ИТОГО:</t>
  </si>
  <si>
    <t xml:space="preserve">Предмет договора:   Поставка продуктов питания (творог, сметана)
</t>
  </si>
  <si>
    <t>10.51.40.300
10.51.52.211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</si>
</sst>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rgb="FF21212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 applyAlignment="1"/>
    <xf numFmtId="0" fontId="4" fillId="0" borderId="0" xfId="0" applyFont="1" applyAlignment="1">
      <alignment horizontal="left" vertical="center"/>
    </xf>
    <xf numFmtId="0" fontId="4" fillId="0" borderId="0" xfId="0" applyFont="1" applyAlignment="1"/>
    <xf numFmtId="0" fontId="6" fillId="0" borderId="0" xfId="0" applyFont="1" applyAlignme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top"/>
    </xf>
    <xf numFmtId="0" fontId="6" fillId="0" borderId="1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6" fillId="0" borderId="1" xfId="0" applyNumberFormat="1" applyFont="1" applyBorder="1" applyAlignment="1">
      <alignment horizontal="center" vertical="top" wrapText="1"/>
    </xf>
    <xf numFmtId="0" fontId="11" fillId="0" borderId="0" xfId="0" applyFont="1" applyAlignment="1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 shrinkToFit="1"/>
    </xf>
    <xf numFmtId="0" fontId="12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/>
    </xf>
    <xf numFmtId="2" fontId="10" fillId="0" borderId="1" xfId="0" applyNumberFormat="1" applyFont="1" applyBorder="1" applyAlignment="1">
      <alignment horizontal="center" vertical="center"/>
    </xf>
    <xf numFmtId="43" fontId="7" fillId="0" borderId="1" xfId="2" applyFont="1" applyBorder="1" applyAlignment="1">
      <alignment horizontal="right" vertical="center"/>
    </xf>
    <xf numFmtId="43" fontId="8" fillId="0" borderId="1" xfId="2" applyFont="1" applyBorder="1" applyAlignment="1">
      <alignment horizontal="right" vertical="center" wrapText="1"/>
    </xf>
    <xf numFmtId="43" fontId="9" fillId="0" borderId="1" xfId="2" applyFont="1" applyBorder="1" applyAlignment="1">
      <alignment horizontal="right" vertical="center" wrapText="1"/>
    </xf>
    <xf numFmtId="2" fontId="6" fillId="0" borderId="1" xfId="0" applyNumberFormat="1" applyFont="1" applyBorder="1" applyAlignment="1">
      <alignment horizontal="right" vertical="center" wrapText="1"/>
    </xf>
    <xf numFmtId="10" fontId="6" fillId="0" borderId="1" xfId="1" applyNumberFormat="1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/>
    </xf>
    <xf numFmtId="4" fontId="11" fillId="0" borderId="0" xfId="0" applyNumberFormat="1" applyFont="1" applyAlignment="1">
      <alignment vertical="center"/>
    </xf>
    <xf numFmtId="0" fontId="6" fillId="2" borderId="1" xfId="0" applyFont="1" applyFill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3" fillId="0" borderId="2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0" xfId="0" applyFont="1" applyAlignment="1">
      <alignment wrapText="1"/>
    </xf>
  </cellXfs>
  <cellStyles count="3">
    <cellStyle name="Обычный" xfId="0" builtinId="0"/>
    <cellStyle name="Процентный" xfId="1" builtinId="5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7"/>
  <sheetViews>
    <sheetView tabSelected="1" view="pageBreakPreview" zoomScale="70" zoomScaleNormal="70" zoomScaleSheetLayoutView="70" workbookViewId="0">
      <selection activeCell="L10" sqref="L10"/>
    </sheetView>
  </sheetViews>
  <sheetFormatPr defaultColWidth="9.109375" defaultRowHeight="18" x14ac:dyDescent="0.35"/>
  <cols>
    <col min="1" max="1" width="7.44140625" style="1" customWidth="1"/>
    <col min="2" max="2" width="32.44140625" style="3" customWidth="1"/>
    <col min="3" max="3" width="18.44140625" style="1" customWidth="1"/>
    <col min="4" max="4" width="8.109375" style="24" customWidth="1"/>
    <col min="5" max="5" width="10.33203125" style="24" customWidth="1"/>
    <col min="6" max="6" width="17.44140625" style="24" customWidth="1"/>
    <col min="7" max="8" width="19.88671875" style="24" customWidth="1"/>
    <col min="9" max="9" width="17" style="24" customWidth="1"/>
    <col min="10" max="10" width="14.6640625" style="24" customWidth="1"/>
    <col min="11" max="11" width="16" style="24" customWidth="1"/>
    <col min="12" max="12" width="17.44140625" style="24" customWidth="1"/>
    <col min="13" max="16384" width="9.109375" style="1"/>
  </cols>
  <sheetData>
    <row r="1" spans="1:12" ht="17.399999999999999" x14ac:dyDescent="0.25">
      <c r="A1" s="27" t="s">
        <v>12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x14ac:dyDescent="0.35">
      <c r="A2" s="2"/>
      <c r="C2" s="3"/>
      <c r="D2" s="12"/>
      <c r="E2" s="12"/>
      <c r="F2" s="12"/>
      <c r="G2" s="12"/>
      <c r="H2" s="12"/>
      <c r="I2" s="12"/>
      <c r="J2" s="12"/>
      <c r="K2" s="12"/>
      <c r="L2" s="12"/>
    </row>
    <row r="3" spans="1:12" ht="29.25" customHeight="1" x14ac:dyDescent="0.25">
      <c r="A3" s="28" t="s">
        <v>19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</row>
    <row r="4" spans="1:12" ht="31.5" customHeight="1" x14ac:dyDescent="0.3">
      <c r="A4" s="4"/>
      <c r="B4" s="12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 x14ac:dyDescent="0.35">
      <c r="A5" s="6" t="s">
        <v>11</v>
      </c>
      <c r="C5" s="4"/>
      <c r="D5" s="5"/>
      <c r="E5" s="5"/>
      <c r="F5" s="5"/>
      <c r="G5" s="5"/>
      <c r="H5" s="5"/>
      <c r="I5" s="5"/>
      <c r="J5" s="5"/>
      <c r="K5" s="5"/>
      <c r="L5" s="5"/>
    </row>
    <row r="6" spans="1:12" x14ac:dyDescent="0.3">
      <c r="A6" s="4"/>
      <c r="B6" s="12"/>
      <c r="C6" s="7"/>
      <c r="D6" s="5"/>
      <c r="E6" s="5"/>
      <c r="F6" s="5"/>
      <c r="G6" s="16"/>
      <c r="H6" s="16"/>
      <c r="I6" s="16"/>
      <c r="J6" s="16"/>
      <c r="K6" s="16"/>
      <c r="L6" s="16"/>
    </row>
    <row r="7" spans="1:12" ht="145.19999999999999" customHeight="1" x14ac:dyDescent="0.25">
      <c r="A7" s="8" t="s">
        <v>0</v>
      </c>
      <c r="B7" s="13" t="s">
        <v>6</v>
      </c>
      <c r="C7" s="8" t="s">
        <v>3</v>
      </c>
      <c r="D7" s="8" t="s">
        <v>1</v>
      </c>
      <c r="E7" s="9" t="s">
        <v>2</v>
      </c>
      <c r="F7" s="26" t="s">
        <v>16</v>
      </c>
      <c r="G7" s="8" t="s">
        <v>17</v>
      </c>
      <c r="H7" s="8" t="s">
        <v>15</v>
      </c>
      <c r="I7" s="9" t="s">
        <v>8</v>
      </c>
      <c r="J7" s="8" t="s">
        <v>4</v>
      </c>
      <c r="K7" s="8" t="s">
        <v>7</v>
      </c>
      <c r="L7" s="8" t="s">
        <v>5</v>
      </c>
    </row>
    <row r="8" spans="1:12" ht="39" customHeight="1" x14ac:dyDescent="0.25">
      <c r="A8" s="15">
        <v>1</v>
      </c>
      <c r="B8" s="14" t="s">
        <v>13</v>
      </c>
      <c r="C8" s="10" t="s">
        <v>9</v>
      </c>
      <c r="D8" s="8" t="s">
        <v>10</v>
      </c>
      <c r="E8" s="17">
        <v>388</v>
      </c>
      <c r="F8" s="18">
        <v>605</v>
      </c>
      <c r="G8" s="19">
        <v>611</v>
      </c>
      <c r="H8" s="19">
        <v>640</v>
      </c>
      <c r="I8" s="20">
        <f>ROUNDUP(AVERAGE(F8:H8),0)</f>
        <v>619</v>
      </c>
      <c r="J8" s="21">
        <f>_xlfn.STDEV.S(F8:H8)</f>
        <v>18.72</v>
      </c>
      <c r="K8" s="22">
        <f t="shared" ref="K8:K9" si="0">J8/I8</f>
        <v>3.0200000000000001E-2</v>
      </c>
      <c r="L8" s="23">
        <f>E8*I8</f>
        <v>240172</v>
      </c>
    </row>
    <row r="9" spans="1:12" ht="39" customHeight="1" x14ac:dyDescent="0.25">
      <c r="A9" s="15">
        <v>2</v>
      </c>
      <c r="B9" s="14" t="s">
        <v>14</v>
      </c>
      <c r="C9" s="10" t="s">
        <v>9</v>
      </c>
      <c r="D9" s="8" t="s">
        <v>10</v>
      </c>
      <c r="E9" s="17">
        <v>107</v>
      </c>
      <c r="F9" s="18">
        <v>605</v>
      </c>
      <c r="G9" s="19">
        <v>611</v>
      </c>
      <c r="H9" s="19">
        <v>650</v>
      </c>
      <c r="I9" s="20">
        <f t="shared" ref="I9" si="1">ROUNDUP(AVERAGE(F9:H9),0)</f>
        <v>622</v>
      </c>
      <c r="J9" s="21">
        <f t="shared" ref="J9" si="2">_xlfn.STDEV.S(F9:H9)</f>
        <v>24.43</v>
      </c>
      <c r="K9" s="22">
        <f t="shared" si="0"/>
        <v>3.9300000000000002E-2</v>
      </c>
      <c r="L9" s="23">
        <f t="shared" ref="L9" si="3">E9*I9</f>
        <v>66554</v>
      </c>
    </row>
    <row r="10" spans="1:12" s="11" customFormat="1" ht="17.399999999999999" x14ac:dyDescent="0.3">
      <c r="A10" s="30" t="s">
        <v>18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25">
        <f>SUM(L8:L9)</f>
        <v>306726</v>
      </c>
    </row>
    <row r="27" spans="3:3" ht="29.4" x14ac:dyDescent="0.35">
      <c r="C27" s="32" t="s">
        <v>20</v>
      </c>
    </row>
  </sheetData>
  <mergeCells count="3">
    <mergeCell ref="A1:L1"/>
    <mergeCell ref="A3:L3"/>
    <mergeCell ref="A10:K10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Анализ рынка (базовый)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2026-06-07T12:43:52Z</dcterms:modified>
</cp:coreProperties>
</file>