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6"/>
  </bookViews>
  <sheets>
    <sheet name="Анализ рынка (базовый)" sheetId="4" r:id="rId1"/>
  </sheets>
  <definedNames>
    <definedName name="_xlnm.Print_Area" localSheetId="0">'Анализ рынка (базовый)'!$A$1:$M$14</definedName>
  </definedNames>
  <calcPr calcId="162913" fullPrecision="0"/>
</workbook>
</file>

<file path=xl/calcChain.xml><?xml version="1.0" encoding="utf-8"?>
<calcChain xmlns="http://schemas.openxmlformats.org/spreadsheetml/2006/main">
  <c r="I9" i="4" l="1"/>
  <c r="L9" i="4" s="1"/>
  <c r="J9" i="4"/>
  <c r="K9" i="4" l="1"/>
  <c r="I10" i="4"/>
  <c r="L10" i="4" s="1"/>
  <c r="J10" i="4"/>
  <c r="K10" i="4" l="1"/>
  <c r="J8" i="4" l="1"/>
  <c r="I8" i="4"/>
  <c r="L8" i="4" s="1"/>
  <c r="L11" i="4" s="1"/>
  <c r="K8" i="4" l="1"/>
</calcChain>
</file>

<file path=xl/sharedStrings.xml><?xml version="1.0" encoding="utf-8"?>
<sst xmlns="http://schemas.openxmlformats.org/spreadsheetml/2006/main" count="28" uniqueCount="24">
  <si>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</si>
  <si>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</si>
  <si>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</si>
  <si>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</si>
  <si>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</si>
  <si>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</si>
  <si>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</si>
  <si>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</si>
  <si>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 xml:space="preserve">Средняя арифм. величина цены единицы продукции, руб.                                                                                                       </t>
  </si>
  <si>
    <t>в соответствии с документацией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</si>
  <si>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</si>
  <si>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>2.</t>
  </si>
  <si>
    <t>Обоснование начальной (максимальной) цены договора</t>
  </si>
  <si>
    <t>л</t>
  </si>
  <si>
    <t>1.</t>
  </si>
  <si>
    <t>йогурт</t>
  </si>
  <si>
    <t>ряженка</t>
  </si>
  <si>
    <t>кефир</t>
  </si>
  <si>
    <t>Цена единицы продукции, указанная в источнике №3, (руб.).
Реквизиты источника: КП от 07.11.25</t>
  </si>
  <si>
    <t>Цена единицы продукции, указанная в источнике №2, (руб.).
Реквизиты источника: КП  23.03.2026</t>
  </si>
  <si>
    <t>Цена единицы продукции, указанная в источнике №1, (руб.).
Реквизиты источника: КП    25.04.2026</t>
  </si>
  <si>
    <t>ИТОГО:</t>
  </si>
  <si>
    <t xml:space="preserve">Предмет договора:   Поставка продуктов питания (кисломолочная продукция)
</t>
  </si>
  <si>
    <t>10.51.52.112
10.51.52.130
10.51.52.140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</si>
</sst>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1212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/>
    <xf numFmtId="0" fontId="6" fillId="3" borderId="1" xfId="0" applyFont="1" applyFill="1" applyBorder="1" applyAlignment="1">
      <alignment horizontal="center" vertical="center" wrapText="1" shrinkToFit="1"/>
    </xf>
    <xf numFmtId="2" fontId="10" fillId="3" borderId="1" xfId="0" applyNumberFormat="1" applyFont="1" applyFill="1" applyBorder="1" applyAlignment="1">
      <alignment horizontal="center" vertical="center"/>
    </xf>
    <xf numFmtId="43" fontId="7" fillId="3" borderId="1" xfId="2" applyFont="1" applyFill="1" applyBorder="1" applyAlignment="1">
      <alignment vertical="center"/>
    </xf>
    <xf numFmtId="43" fontId="8" fillId="3" borderId="1" xfId="2" applyFont="1" applyFill="1" applyBorder="1" applyAlignment="1">
      <alignment horizontal="right" vertical="center" wrapText="1"/>
    </xf>
    <xf numFmtId="43" fontId="9" fillId="3" borderId="1" xfId="2" applyFont="1" applyFill="1" applyBorder="1" applyAlignment="1">
      <alignment horizontal="right" vertical="center" wrapText="1"/>
    </xf>
    <xf numFmtId="2" fontId="6" fillId="3" borderId="1" xfId="0" applyNumberFormat="1" applyFont="1" applyFill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3" borderId="5" xfId="0" applyNumberFormat="1" applyFont="1" applyFill="1" applyBorder="1" applyAlignment="1">
      <alignment horizontal="center" vertical="top" wrapText="1"/>
    </xf>
    <xf numFmtId="4" fontId="6" fillId="3" borderId="6" xfId="0" applyNumberFormat="1" applyFont="1" applyFill="1" applyBorder="1" applyAlignment="1">
      <alignment horizontal="right" vertical="center" wrapText="1"/>
    </xf>
    <xf numFmtId="0" fontId="6" fillId="3" borderId="7" xfId="0" applyNumberFormat="1" applyFont="1" applyFill="1" applyBorder="1" applyAlignment="1">
      <alignment horizontal="center" vertical="top" wrapText="1"/>
    </xf>
    <xf numFmtId="0" fontId="6" fillId="3" borderId="8" xfId="0" applyNumberFormat="1" applyFont="1" applyFill="1" applyBorder="1" applyAlignment="1">
      <alignment horizontal="center" vertical="center" wrapText="1" shrinkToFit="1"/>
    </xf>
    <xf numFmtId="2" fontId="10" fillId="3" borderId="8" xfId="0" applyNumberFormat="1" applyFont="1" applyFill="1" applyBorder="1" applyAlignment="1">
      <alignment horizontal="center" vertical="center"/>
    </xf>
    <xf numFmtId="43" fontId="7" fillId="3" borderId="8" xfId="2" applyFont="1" applyFill="1" applyBorder="1" applyAlignment="1">
      <alignment vertical="center"/>
    </xf>
    <xf numFmtId="43" fontId="8" fillId="3" borderId="8" xfId="2" applyFont="1" applyFill="1" applyBorder="1" applyAlignment="1">
      <alignment horizontal="right" vertical="center" wrapText="1"/>
    </xf>
    <xf numFmtId="43" fontId="9" fillId="3" borderId="8" xfId="2" applyFont="1" applyFill="1" applyBorder="1" applyAlignment="1">
      <alignment horizontal="right" vertical="center" wrapText="1"/>
    </xf>
    <xf numFmtId="2" fontId="6" fillId="3" borderId="8" xfId="0" applyNumberFormat="1" applyFont="1" applyFill="1" applyBorder="1" applyAlignment="1">
      <alignment horizontal="right" vertical="center" wrapText="1"/>
    </xf>
    <xf numFmtId="10" fontId="6" fillId="3" borderId="8" xfId="1" applyNumberFormat="1" applyFont="1" applyFill="1" applyBorder="1" applyAlignment="1">
      <alignment horizontal="right"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0" fontId="11" fillId="0" borderId="10" xfId="0" applyFont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vertical="center" wrapText="1"/>
    </xf>
    <xf numFmtId="0" fontId="6" fillId="3" borderId="5" xfId="0" applyNumberFormat="1" applyFont="1" applyFill="1" applyBorder="1" applyAlignment="1">
      <alignment horizontal="right" vertical="center" wrapText="1"/>
    </xf>
    <xf numFmtId="0" fontId="12" fillId="3" borderId="6" xfId="0" applyNumberFormat="1" applyFont="1" applyFill="1" applyBorder="1" applyAlignment="1">
      <alignment vertical="center" wrapText="1"/>
    </xf>
    <xf numFmtId="0" fontId="6" fillId="3" borderId="7" xfId="0" applyNumberFormat="1" applyFont="1" applyFill="1" applyBorder="1" applyAlignment="1">
      <alignment horizontal="right" vertical="center" wrapText="1"/>
    </xf>
    <xf numFmtId="0" fontId="12" fillId="3" borderId="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topLeftCell="A7" zoomScaleNormal="70" zoomScaleSheetLayoutView="100" workbookViewId="0">
      <selection activeCell="L11" sqref="L11"/>
    </sheetView>
  </sheetViews>
  <sheetFormatPr defaultColWidth="9.109375" defaultRowHeight="18" x14ac:dyDescent="0.35"/>
  <cols>
    <col min="1" max="1" width="7.44140625" style="1" customWidth="1"/>
    <col min="2" max="2" width="25.109375" style="3" customWidth="1"/>
    <col min="3" max="3" width="18.44140625" style="1" customWidth="1"/>
    <col min="4" max="4" width="8.109375" style="10" customWidth="1"/>
    <col min="5" max="5" width="10.33203125" style="10" customWidth="1"/>
    <col min="6" max="6" width="17.44140625" style="10" customWidth="1"/>
    <col min="7" max="8" width="19.88671875" style="10" customWidth="1"/>
    <col min="9" max="9" width="17" style="10" customWidth="1"/>
    <col min="10" max="10" width="14.6640625" style="10" customWidth="1"/>
    <col min="11" max="11" width="16" style="10" customWidth="1"/>
    <col min="12" max="12" width="17.44140625" style="10" customWidth="1"/>
    <col min="13" max="16384" width="9.109375" style="1"/>
  </cols>
  <sheetData>
    <row r="1" spans="1:13" ht="17.399999999999999" x14ac:dyDescent="0.25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x14ac:dyDescent="0.35">
      <c r="A2" s="2"/>
      <c r="C2" s="3"/>
      <c r="D2" s="8"/>
      <c r="E2" s="8"/>
      <c r="F2" s="8"/>
      <c r="G2" s="8"/>
      <c r="H2" s="8"/>
      <c r="I2" s="8"/>
      <c r="J2" s="8"/>
      <c r="K2" s="8"/>
      <c r="L2" s="8"/>
    </row>
    <row r="3" spans="1:13" ht="29.25" customHeight="1" x14ac:dyDescent="0.25">
      <c r="A3" s="46" t="s">
        <v>22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3" ht="31.5" customHeight="1" x14ac:dyDescent="0.3">
      <c r="A4" s="4"/>
      <c r="B4" s="8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35">
      <c r="A5" s="6" t="s">
        <v>10</v>
      </c>
      <c r="C5" s="4"/>
      <c r="D5" s="5"/>
      <c r="E5" s="5"/>
      <c r="F5" s="5"/>
      <c r="G5" s="5"/>
      <c r="H5" s="5"/>
      <c r="I5" s="5"/>
      <c r="J5" s="5"/>
      <c r="K5" s="5"/>
      <c r="L5" s="5"/>
    </row>
    <row r="6" spans="1:13" ht="18.600000000000001" thickBot="1" x14ac:dyDescent="0.35">
      <c r="A6" s="4"/>
      <c r="B6" s="8"/>
      <c r="C6" s="7"/>
      <c r="D6" s="5"/>
      <c r="E6" s="5"/>
      <c r="F6" s="5"/>
      <c r="G6" s="9"/>
      <c r="H6" s="9"/>
      <c r="I6" s="9"/>
      <c r="J6" s="9"/>
      <c r="K6" s="9"/>
      <c r="L6" s="9"/>
    </row>
    <row r="7" spans="1:13" ht="150" customHeight="1" x14ac:dyDescent="0.25">
      <c r="A7" s="20" t="s">
        <v>0</v>
      </c>
      <c r="B7" s="38" t="s">
        <v>6</v>
      </c>
      <c r="C7" s="20" t="s">
        <v>3</v>
      </c>
      <c r="D7" s="21" t="s">
        <v>1</v>
      </c>
      <c r="E7" s="22" t="s">
        <v>2</v>
      </c>
      <c r="F7" s="23" t="s">
        <v>20</v>
      </c>
      <c r="G7" s="21" t="s">
        <v>19</v>
      </c>
      <c r="H7" s="21" t="s">
        <v>18</v>
      </c>
      <c r="I7" s="22" t="s">
        <v>8</v>
      </c>
      <c r="J7" s="21" t="s">
        <v>4</v>
      </c>
      <c r="K7" s="21" t="s">
        <v>7</v>
      </c>
      <c r="L7" s="24" t="s">
        <v>5</v>
      </c>
    </row>
    <row r="8" spans="1:13" s="11" customFormat="1" ht="39" customHeight="1" x14ac:dyDescent="0.25">
      <c r="A8" s="39" t="s">
        <v>14</v>
      </c>
      <c r="B8" s="40" t="s">
        <v>15</v>
      </c>
      <c r="C8" s="25" t="s">
        <v>9</v>
      </c>
      <c r="D8" s="12" t="s">
        <v>13</v>
      </c>
      <c r="E8" s="13">
        <v>496</v>
      </c>
      <c r="F8" s="14">
        <v>220</v>
      </c>
      <c r="G8" s="15">
        <v>231</v>
      </c>
      <c r="H8" s="15">
        <v>233.5</v>
      </c>
      <c r="I8" s="16">
        <f>ROUNDUP(AVERAGE(F8:H8),0)</f>
        <v>229</v>
      </c>
      <c r="J8" s="17">
        <f>_xlfn.STDEV.S(F8:H8)</f>
        <v>7.18</v>
      </c>
      <c r="K8" s="18">
        <f t="shared" ref="K8:K9" si="0">J8/I8</f>
        <v>3.1399999999999997E-2</v>
      </c>
      <c r="L8" s="26">
        <f>E8*I8</f>
        <v>113584</v>
      </c>
      <c r="M8" s="1"/>
    </row>
    <row r="9" spans="1:13" s="11" customFormat="1" ht="39" customHeight="1" x14ac:dyDescent="0.25">
      <c r="A9" s="41" t="s">
        <v>11</v>
      </c>
      <c r="B9" s="42" t="s">
        <v>16</v>
      </c>
      <c r="C9" s="25" t="s">
        <v>9</v>
      </c>
      <c r="D9" s="19" t="s">
        <v>13</v>
      </c>
      <c r="E9" s="13">
        <v>331</v>
      </c>
      <c r="F9" s="14">
        <v>220</v>
      </c>
      <c r="G9" s="15">
        <v>236.5</v>
      </c>
      <c r="H9" s="15">
        <v>239</v>
      </c>
      <c r="I9" s="16">
        <f>ROUNDUP(AVERAGE(F9:H9),0)</f>
        <v>232</v>
      </c>
      <c r="J9" s="17">
        <f>_xlfn.STDEV.S(F9:H9)</f>
        <v>10.32</v>
      </c>
      <c r="K9" s="18">
        <f t="shared" si="0"/>
        <v>4.4499999999999998E-2</v>
      </c>
      <c r="L9" s="26">
        <f>E9*I9</f>
        <v>76792</v>
      </c>
      <c r="M9" s="1"/>
    </row>
    <row r="10" spans="1:13" s="11" customFormat="1" ht="39" customHeight="1" thickBot="1" x14ac:dyDescent="0.3">
      <c r="A10" s="43">
        <v>3</v>
      </c>
      <c r="B10" s="44" t="s">
        <v>17</v>
      </c>
      <c r="C10" s="27" t="s">
        <v>9</v>
      </c>
      <c r="D10" s="28" t="s">
        <v>13</v>
      </c>
      <c r="E10" s="29">
        <v>358</v>
      </c>
      <c r="F10" s="30">
        <v>180</v>
      </c>
      <c r="G10" s="31">
        <v>209</v>
      </c>
      <c r="H10" s="31">
        <v>255.5</v>
      </c>
      <c r="I10" s="32">
        <f>ROUNDUP(AVERAGE(F10:H10),0)</f>
        <v>215</v>
      </c>
      <c r="J10" s="33">
        <f>_xlfn.STDEV.S(F10:H10)</f>
        <v>38.090000000000003</v>
      </c>
      <c r="K10" s="34">
        <f t="shared" ref="K10" si="1">J10/I10</f>
        <v>0.1772</v>
      </c>
      <c r="L10" s="35">
        <f>E10*I10</f>
        <v>76970</v>
      </c>
      <c r="M10" s="1"/>
    </row>
    <row r="11" spans="1:13" ht="18.600000000000001" thickBot="1" x14ac:dyDescent="0.4">
      <c r="K11" s="36" t="s">
        <v>21</v>
      </c>
      <c r="L11" s="37">
        <f>SUM(L8:L10)</f>
        <v>267346</v>
      </c>
    </row>
    <row r="28" spans="3:3" ht="43.8" x14ac:dyDescent="0.35">
      <c r="C28" s="48" t="s">
        <v>23</v>
      </c>
    </row>
  </sheetData>
  <mergeCells count="2">
    <mergeCell ref="A1:L1"/>
    <mergeCell ref="A3:L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2026-06-07T12:27:13Z</dcterms:modified>
</cp:coreProperties>
</file>