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details">#REF!</definedName>
    <definedName name="DETAILS.1">#REF!</definedName>
    <definedName name="DETAILS.2">#REF!</definedName>
    <definedName name="DETAILS.3">#REF!</definedName>
    <definedName name="DETAILS.4">#REF!</definedName>
    <definedName name="DETAILS.5">#REF!</definedName>
    <definedName name="DETAILS.6">#REF!</definedName>
    <definedName name="ДатаНМЦК">#REF!</definedName>
    <definedName name="Доп1_Значение">#REF!</definedName>
    <definedName name="Доп1_Параметр">#REF!</definedName>
    <definedName name="ЕИ">#REF!</definedName>
    <definedName name="ЕП_Цена_Проверка">#REF!</definedName>
    <definedName name="Заказчик">#REF!</definedName>
    <definedName name="ИСТ">#REF!</definedName>
    <definedName name="Колво">#REF!</definedName>
    <definedName name="КоэффВарЦен">#REF!</definedName>
    <definedName name="Наименование">#REF!</definedName>
    <definedName name="НМЦК">#REF!</definedName>
    <definedName name="НМЦК_Контракт_Сумма">#REF!</definedName>
    <definedName name="НМЦК_Контракт_Текст1">#REF!</definedName>
    <definedName name="НМЦК_Контракт_Текст2">#REF!</definedName>
    <definedName name="НМЦК_Метод">#REF!</definedName>
    <definedName name="НМЦК_Проверка">#REF!</definedName>
    <definedName name="Номер">#REF!</definedName>
    <definedName name="ОКПД">#REF!</definedName>
    <definedName name="ПредметКонтракта">#REF!</definedName>
    <definedName name="РаботникДолжность">#REF!</definedName>
    <definedName name="РаботникФИО">#REF!</definedName>
    <definedName name="СпособРазмещения">#REF!</definedName>
    <definedName name="СредКварОткл">#REF!</definedName>
    <definedName name="СредняяЦена">#REF!</definedName>
    <definedName name="Срок_Исполнения">#REF!</definedName>
  </definedNames>
  <calcPr/>
</workbook>
</file>

<file path=xl/sharedStrings.xml><?xml version="1.0" encoding="utf-8"?>
<sst xmlns="http://schemas.openxmlformats.org/spreadsheetml/2006/main" count="36" uniqueCount="36">
  <si>
    <t xml:space="preserve">Обоснование начальной (максимальной) цены договора </t>
  </si>
  <si>
    <t>Заказчик</t>
  </si>
  <si>
    <t xml:space="preserve">МАДОУ "ДС №2 "Рябинка"</t>
  </si>
  <si>
    <t xml:space="preserve">Предмет договора</t>
  </si>
  <si>
    <t xml:space="preserve">Оказание услуг по химчистке матрацев</t>
  </si>
  <si>
    <t xml:space="preserve">Способ размещения</t>
  </si>
  <si>
    <t xml:space="preserve">Ценовой запрос в электронном виде</t>
  </si>
  <si>
    <t xml:space="preserve">Основные характеристики объекта закупки</t>
  </si>
  <si>
    <t xml:space="preserve">Согласно спецификации</t>
  </si>
  <si>
    <t xml:space="preserve">Метод определения НМЦД с обоснованием:</t>
  </si>
  <si>
    <t xml:space="preserve">Метод сопоставимых рыночных цен (анализа рынка)</t>
  </si>
  <si>
    <t xml:space="preserve">Расчет НМЦД</t>
  </si>
  <si>
    <t>№</t>
  </si>
  <si>
    <t xml:space="preserve">Наименование товара, услуги (работы)</t>
  </si>
  <si>
    <t xml:space="preserve">Ед. изм</t>
  </si>
  <si>
    <t>Кол-во</t>
  </si>
  <si>
    <t xml:space="preserve">поставщик 1</t>
  </si>
  <si>
    <t xml:space="preserve">поставщик 2</t>
  </si>
  <si>
    <t xml:space="preserve">поставщик 3</t>
  </si>
  <si>
    <t xml:space="preserve">Однородность совокупности значений выявленных цен, используемых в расчете НМЦ</t>
  </si>
  <si>
    <t xml:space="preserve">НМЦ, определяемая методом сопоставимых рыночных цен</t>
  </si>
  <si>
    <t xml:space="preserve">Цена, руб.</t>
  </si>
  <si>
    <t xml:space="preserve">Сумма, руб.</t>
  </si>
  <si>
    <t xml:space="preserve">Средняя арифметическая цена за единицу     &lt;ц&gt; </t>
  </si>
  <si>
    <t xml:space="preserve">Среднее квадратичное отклонение</t>
  </si>
  <si>
    <t xml:space="preserve">Коэффициент вариации цен V (%)                         (не должен превышать 33%)</t>
  </si>
  <si>
    <t xml:space="preserve">Расчет НМЦ по формуле                             v - кол-во (объем) закупаемых ТРУ;
n - кол-во значений, используемых в расчете;
i - номер источника ценовой информации;
     - цена единицы
.</t>
  </si>
  <si>
    <t xml:space="preserve">Химчистка матраца (детского)</t>
  </si>
  <si>
    <t>шт</t>
  </si>
  <si>
    <t xml:space="preserve">На основании проведенного анализа рынка, с учетом округления значений НМЦК составляет:</t>
  </si>
  <si>
    <t xml:space="preserve">контрактный упраляющий</t>
  </si>
  <si>
    <t xml:space="preserve">Симовонова Любовь Николаевна</t>
  </si>
  <si>
    <t>должность</t>
  </si>
  <si>
    <t>Ф.И.О.</t>
  </si>
  <si>
    <t>подпись</t>
  </si>
  <si>
    <t xml:space="preserve">ДАТА СОСТАВЛЕНИЯ: 03.06.2026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</si>
</sst>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\.mm\.yyyy"/>
  </numFmts>
  <fonts count="9">
    <font>
      <sz val="11.000000"/>
      <color theme="1"/>
      <name val="Calibri"/>
      <scheme val="minor"/>
    </font>
    <font>
      <sz val="11.000000"/>
      <name val="Times New Roman"/>
    </font>
    <font>
      <sz val="10.000000"/>
      <name val="Times New Roman"/>
    </font>
    <font>
      <sz val="10.000000"/>
      <name val="Calibri"/>
    </font>
    <font>
      <sz val="8.000000"/>
      <name val="Times New Roman"/>
    </font>
    <font>
      <sz val="11.000000"/>
      <color theme="1"/>
      <name val="Times New Roman"/>
    </font>
    <font>
      <b/>
      <sz val="10.000000"/>
      <name val="Times New Roman"/>
    </font>
    <font>
      <sz val="7.000000"/>
      <name val="Calibri"/>
    </font>
    <font>
      <sz val="11.000000"/>
      <color indexed="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indexed="22"/>
        <bgColor indexed="22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78">
    <xf fontId="0" fillId="0" borderId="0" numFmtId="0" xfId="0"/>
    <xf fontId="1" fillId="0" borderId="0" numFmtId="0" xfId="0" applyFont="1" applyAlignment="1">
      <alignment horizontal="centerContinuous"/>
    </xf>
    <xf fontId="1" fillId="0" borderId="0" numFmtId="0" xfId="0" applyFont="1" applyAlignment="1">
      <alignment horizontal="centerContinuous" wrapText="1"/>
    </xf>
    <xf fontId="2" fillId="0" borderId="0" numFmtId="0" xfId="0" applyFont="1" applyAlignment="1">
      <alignment horizontal="centerContinuous"/>
    </xf>
    <xf fontId="1" fillId="2" borderId="0" numFmtId="0" xfId="0" applyFont="1" applyFill="1" applyAlignment="1">
      <alignment horizontal="center"/>
    </xf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2" xfId="0" applyNumberFormat="1" applyFont="1"/>
    <xf fontId="2" fillId="0" borderId="0" numFmtId="2" xfId="0" applyNumberFormat="1" applyFont="1" applyAlignment="1">
      <alignment horizontal="center" vertical="center"/>
    </xf>
    <xf fontId="1" fillId="0" borderId="1" numFmtId="0" xfId="0" applyFont="1" applyBorder="1" applyAlignment="1">
      <alignment horizontal="left"/>
    </xf>
    <xf fontId="1" fillId="0" borderId="1" numFmtId="0" xfId="0" applyFont="1" applyBorder="1"/>
    <xf fontId="1" fillId="0" borderId="2" numFmtId="0" xfId="0" applyFont="1" applyBorder="1" applyAlignment="1">
      <alignment horizontal="lef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3" numFmtId="0" xfId="0" applyFont="1" applyBorder="1"/>
    <xf fontId="1" fillId="0" borderId="4" numFmtId="0" xfId="0" applyFont="1" applyBorder="1" applyAlignment="1">
      <alignment horizontal="left"/>
    </xf>
    <xf fontId="1" fillId="0" borderId="3" numFmtId="0" xfId="0" applyFont="1" applyBorder="1" applyAlignment="1">
      <alignment horizontal="left"/>
    </xf>
    <xf fontId="2" fillId="0" borderId="0" numFmtId="0" xfId="0" applyFont="1" applyAlignment="1">
      <alignment horizontal="left"/>
    </xf>
    <xf fontId="2" fillId="0" borderId="1" numFmtId="2" xfId="0" applyNumberFormat="1" applyFont="1" applyBorder="1"/>
    <xf fontId="2" fillId="0" borderId="5" numFmtId="0" xfId="0" applyFont="1" applyBorder="1" applyAlignment="1">
      <alignment horizontal="left"/>
    </xf>
    <xf fontId="2" fillId="0" borderId="3" numFmtId="0" xfId="0" applyFont="1" applyBorder="1" applyAlignment="1">
      <alignment vertical="center"/>
    </xf>
    <xf fontId="2" fillId="0" borderId="4" numFmtId="0" xfId="0" applyFont="1" applyBorder="1" applyAlignment="1">
      <alignment vertical="center"/>
    </xf>
    <xf fontId="2" fillId="0" borderId="6" numFmtId="0" xfId="0" applyFont="1" applyBorder="1"/>
    <xf fontId="2" fillId="0" borderId="4" numFmtId="0" xfId="0" applyFont="1" applyBorder="1" applyAlignment="1">
      <alignment horizontal="center" vertical="top" wrapText="1"/>
    </xf>
    <xf fontId="2" fillId="0" borderId="6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left" vertical="center"/>
    </xf>
    <xf fontId="2" fillId="0" borderId="3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/>
    </xf>
    <xf fontId="2" fillId="0" borderId="7" numFmtId="0" xfId="0" applyFont="1" applyBorder="1" applyAlignment="1">
      <alignment horizontal="center" vertical="center" wrapText="1"/>
    </xf>
    <xf fontId="2" fillId="0" borderId="7" numFmtId="2" xfId="0" applyNumberFormat="1" applyFont="1" applyBorder="1" applyAlignment="1">
      <alignment horizontal="center" vertical="center" wrapText="1"/>
    </xf>
    <xf fontId="2" fillId="0" borderId="4" numFmtId="2" xfId="0" applyNumberFormat="1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2" fillId="0" borderId="6" numFmtId="2" xfId="0" applyNumberFormat="1" applyFont="1" applyBorder="1" applyAlignment="1">
      <alignment horizontal="center" vertical="center" wrapText="1"/>
    </xf>
    <xf fontId="2" fillId="0" borderId="3" numFmtId="2" xfId="0" applyNumberFormat="1" applyFont="1" applyBorder="1" applyAlignment="1">
      <alignment horizontal="center" vertical="center" wrapText="1"/>
    </xf>
    <xf fontId="2" fillId="0" borderId="5" numFmtId="2" xfId="0" applyNumberFormat="1" applyFont="1" applyBorder="1" applyAlignment="1">
      <alignment horizontal="center" vertical="top" wrapText="1"/>
    </xf>
    <xf fontId="2" fillId="0" borderId="8" numFmtId="0" xfId="0" applyFont="1" applyBorder="1" applyAlignment="1">
      <alignment horizontal="center" vertical="center"/>
    </xf>
    <xf fontId="2" fillId="0" borderId="9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2" fillId="0" borderId="9" numFmtId="2" xfId="0" applyNumberFormat="1" applyFont="1" applyBorder="1" applyAlignment="1">
      <alignment horizontal="center" vertical="center" wrapText="1"/>
    </xf>
    <xf fontId="2" fillId="0" borderId="7" numFmtId="2" xfId="0" applyNumberFormat="1" applyFont="1" applyBorder="1" applyAlignment="1">
      <alignment horizontal="center" vertical="top" wrapText="1"/>
    </xf>
    <xf fontId="3" fillId="0" borderId="7" numFmtId="0" xfId="0" applyFont="1" applyBorder="1" applyAlignment="1">
      <alignment horizontal="center" vertical="top" wrapText="1"/>
    </xf>
    <xf fontId="4" fillId="0" borderId="7" numFmtId="2" xfId="0" applyNumberFormat="1" applyFont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center"/>
    </xf>
    <xf fontId="5" fillId="0" borderId="5" numFmtId="0" xfId="0" applyFont="1" applyBorder="1" applyAlignment="1">
      <alignment horizontal="center" vertical="center" wrapText="1"/>
    </xf>
    <xf fontId="5" fillId="3" borderId="5" numFmtId="2" xfId="0" applyNumberFormat="1" applyFont="1" applyFill="1" applyBorder="1" applyAlignment="1">
      <alignment vertical="center" wrapText="1"/>
    </xf>
    <xf fontId="2" fillId="0" borderId="6" numFmtId="2" xfId="0" applyNumberFormat="1" applyFont="1" applyBorder="1" applyAlignment="1">
      <alignment horizontal="center" vertical="center"/>
    </xf>
    <xf fontId="2" fillId="4" borderId="5" numFmtId="2" xfId="0" applyNumberFormat="1" applyFont="1" applyFill="1" applyBorder="1" applyAlignment="1" applyProtection="1">
      <alignment horizontal="center" vertical="center"/>
      <protection locked="0"/>
    </xf>
    <xf fontId="2" fillId="0" borderId="5" numFmtId="2" xfId="0" applyNumberFormat="1" applyFont="1" applyBorder="1" applyAlignment="1">
      <alignment horizontal="center" vertical="center"/>
    </xf>
    <xf fontId="2" fillId="0" borderId="8" numFmtId="2" xfId="0" applyNumberFormat="1" applyFont="1" applyBorder="1" applyAlignment="1">
      <alignment horizontal="center" vertical="center"/>
    </xf>
    <xf fontId="2" fillId="0" borderId="5" numFmtId="2" xfId="0" applyNumberFormat="1" applyFont="1" applyBorder="1" applyAlignment="1">
      <alignment vertical="center"/>
    </xf>
    <xf fontId="2" fillId="0" borderId="5" numFmtId="0" xfId="0" applyFont="1" applyBorder="1"/>
    <xf fontId="0" fillId="0" borderId="5" numFmtId="0" xfId="0" applyBorder="1"/>
    <xf fontId="2" fillId="0" borderId="1" numFmtId="0" xfId="0" applyFont="1" applyBorder="1" applyAlignment="1">
      <alignment horizontal="center" wrapText="1"/>
    </xf>
    <xf fontId="2" fillId="0" borderId="8" numFmtId="2" xfId="0" applyNumberFormat="1" applyFont="1" applyBorder="1" applyAlignment="1">
      <alignment wrapText="1"/>
    </xf>
    <xf fontId="2" fillId="0" borderId="5" numFmtId="2" xfId="0" applyNumberFormat="1" applyFont="1" applyBorder="1" applyAlignment="1">
      <alignment wrapText="1"/>
    </xf>
    <xf fontId="2" fillId="0" borderId="5" numFmtId="0" xfId="0" applyFont="1" applyBorder="1" applyAlignment="1">
      <alignment wrapText="1"/>
    </xf>
    <xf fontId="2" fillId="0" borderId="5" numFmtId="2" xfId="0" applyNumberFormat="1" applyFont="1" applyBorder="1"/>
    <xf fontId="2" fillId="0" borderId="2" numFmtId="0" xfId="0" applyFont="1" applyBorder="1" applyAlignment="1">
      <alignment horizontal="centerContinuous" vertical="center" wrapText="1"/>
    </xf>
    <xf fontId="2" fillId="0" borderId="3" numFmtId="0" xfId="0" applyFont="1" applyBorder="1" applyAlignment="1">
      <alignment horizontal="centerContinuous" vertical="center" wrapText="1"/>
    </xf>
    <xf fontId="2" fillId="0" borderId="6" numFmtId="0" xfId="0" applyFont="1" applyBorder="1" applyAlignment="1">
      <alignment horizontal="right" vertical="center"/>
    </xf>
    <xf fontId="6" fillId="0" borderId="8" numFmtId="2" xfId="0" applyNumberFormat="1" applyFont="1" applyBorder="1"/>
    <xf fontId="0" fillId="0" borderId="0" numFmtId="2" xfId="0" applyNumberFormat="1"/>
    <xf fontId="2" fillId="0" borderId="3" numFmtId="0" xfId="0" applyFont="1" applyBorder="1" applyAlignment="1">
      <alignment vertical="center" wrapText="1"/>
    </xf>
    <xf fontId="3" fillId="0" borderId="0" numFmtId="0" xfId="0" applyFont="1"/>
    <xf fontId="3" fillId="0" borderId="10" numFmtId="0" xfId="0" applyFont="1" applyBorder="1" applyAlignment="1">
      <alignment horizontal="right" wrapText="1"/>
    </xf>
    <xf fontId="3" fillId="0" borderId="0" numFmtId="0" xfId="0" applyFont="1" applyAlignment="1">
      <alignment horizontal="center"/>
    </xf>
    <xf fontId="3" fillId="0" borderId="0" numFmtId="0" xfId="0" applyFont="1" applyAlignment="1">
      <alignment wrapText="1"/>
    </xf>
    <xf fontId="3" fillId="0" borderId="0" numFmtId="0" xfId="0" applyFont="1" applyAlignment="1">
      <alignment horizontal="right" wrapText="1"/>
    </xf>
    <xf fontId="3" fillId="0" borderId="1" numFmtId="0" xfId="0" applyFont="1" applyBorder="1" applyAlignment="1" applyProtection="1">
      <alignment horizontal="left"/>
      <protection locked="0"/>
    </xf>
    <xf fontId="3" fillId="0" borderId="1" numFmtId="0" xfId="0" applyFont="1" applyBorder="1" applyProtection="1">
      <protection locked="0"/>
    </xf>
    <xf fontId="3" fillId="0" borderId="1" numFmtId="0" xfId="0" applyFont="1" applyBorder="1"/>
    <xf fontId="7" fillId="0" borderId="10" numFmtId="0" xfId="0" applyFont="1" applyBorder="1" applyAlignment="1">
      <alignment horizontal="center" vertical="top"/>
    </xf>
    <xf fontId="7" fillId="0" borderId="0" numFmtId="0" xfId="0" applyFont="1" applyAlignment="1">
      <alignment horizontal="center" vertical="top"/>
    </xf>
    <xf fontId="3" fillId="0" borderId="0" numFmtId="0" xfId="0" applyFont="1" applyAlignment="1">
      <alignment horizontal="right"/>
    </xf>
    <xf fontId="3" fillId="0" borderId="0" numFmtId="160" xfId="0" applyNumberFormat="1" applyFont="1" applyAlignment="1">
      <alignment horizontal="left"/>
    </xf>
    <xf fontId="3" fillId="0" borderId="0" numFmtId="0" xfId="0" applyFont="1" applyAlignment="1">
      <alignment horizontal="left"/>
    </xf>
    <xf fontId="8" fillId="0" borderId="0" numFmt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13</xdr:col>
      <xdr:colOff>160020</xdr:colOff>
      <xdr:row>11</xdr:row>
      <xdr:rowOff>830580</xdr:rowOff>
    </xdr:from>
    <xdr:to>
      <xdr:col>13</xdr:col>
      <xdr:colOff>883919</xdr:colOff>
      <xdr:row>11</xdr:row>
      <xdr:rowOff>1242059</xdr:rowOff>
    </xdr:to>
    <xdr:pic>
      <xdr:nvPicPr>
        <xdr:cNvPr id="2393" name="Рисунок 9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9878695" y="3781425"/>
          <a:ext cx="723900" cy="411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152399</xdr:colOff>
      <xdr:row>11</xdr:row>
      <xdr:rowOff>838199</xdr:rowOff>
    </xdr:from>
    <xdr:to>
      <xdr:col>11</xdr:col>
      <xdr:colOff>327659</xdr:colOff>
      <xdr:row>11</xdr:row>
      <xdr:rowOff>1196339</xdr:rowOff>
    </xdr:to>
    <xdr:pic>
      <xdr:nvPicPr>
        <xdr:cNvPr id="2395" name="Рисунок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8493125" y="3789045"/>
          <a:ext cx="175260" cy="35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129538</xdr:colOff>
      <xdr:row>11</xdr:row>
      <xdr:rowOff>914399</xdr:rowOff>
    </xdr:from>
    <xdr:to>
      <xdr:col>12</xdr:col>
      <xdr:colOff>472439</xdr:colOff>
      <xdr:row>11</xdr:row>
      <xdr:rowOff>1341119</xdr:rowOff>
    </xdr:to>
    <xdr:pic>
      <xdr:nvPicPr>
        <xdr:cNvPr id="2396" name="Рисунок 3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9070340" y="3865245"/>
          <a:ext cx="34290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M13" activeCellId="0" sqref="M13"/>
    </sheetView>
  </sheetViews>
  <sheetFormatPr defaultColWidth="9" defaultRowHeight="14.25"/>
  <cols>
    <col customWidth="1" min="2" max="2" width="29.109375"/>
    <col customWidth="1" min="3" max="3" width="5.6640625"/>
    <col customWidth="1" min="5" max="5" width="11.8515625"/>
    <col customWidth="1" min="6" max="6" width="12.33203125"/>
    <col customWidth="1" min="7" max="7" width="10.8515625"/>
    <col customWidth="1" min="8" max="8" width="11.44140625"/>
    <col customWidth="1" min="9" max="9" width="11.7109375"/>
    <col customWidth="1" min="10" max="10" width="12.5546875"/>
    <col customWidth="1" min="11" max="11" width="12.00390625"/>
    <col customWidth="1" min="13" max="13" width="11.6640625"/>
    <col customWidth="1" min="14" max="14" width="14.5546875"/>
    <col customWidth="1" min="15" max="15" width="14.332031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</row>
    <row r="3">
      <c r="A3" s="5"/>
      <c r="B3" s="5"/>
      <c r="C3" s="6"/>
      <c r="D3" s="7"/>
      <c r="E3" s="7"/>
      <c r="F3" s="7"/>
      <c r="G3" s="8"/>
      <c r="H3" s="8"/>
      <c r="I3" s="7"/>
      <c r="J3" s="7"/>
      <c r="K3" s="7"/>
      <c r="L3" s="7"/>
      <c r="M3" s="7"/>
      <c r="N3" s="5"/>
    </row>
    <row r="4">
      <c r="A4" s="9" t="s">
        <v>1</v>
      </c>
      <c r="B4" s="10"/>
      <c r="C4" s="11" t="s">
        <v>2</v>
      </c>
      <c r="D4" s="9"/>
      <c r="E4" s="9"/>
      <c r="F4" s="9"/>
      <c r="G4" s="9"/>
      <c r="H4" s="9"/>
      <c r="I4" s="9"/>
      <c r="J4" s="9"/>
      <c r="K4" s="9"/>
      <c r="L4" s="9"/>
      <c r="M4" s="12"/>
      <c r="N4" s="13"/>
    </row>
    <row r="5">
      <c r="A5" s="9" t="s">
        <v>3</v>
      </c>
      <c r="B5" s="14"/>
      <c r="C5" s="15" t="s">
        <v>4</v>
      </c>
      <c r="D5" s="16"/>
      <c r="E5" s="16"/>
      <c r="F5" s="16"/>
      <c r="G5" s="16"/>
      <c r="H5" s="16"/>
      <c r="I5" s="16"/>
      <c r="J5" s="16"/>
      <c r="K5" s="16"/>
      <c r="L5" s="16"/>
      <c r="M5" s="12"/>
      <c r="N5" s="13"/>
    </row>
    <row r="6">
      <c r="A6" s="9" t="s">
        <v>5</v>
      </c>
      <c r="B6" s="14"/>
      <c r="C6" s="15" t="s">
        <v>6</v>
      </c>
      <c r="D6" s="16"/>
      <c r="E6" s="16"/>
      <c r="F6" s="16"/>
      <c r="G6" s="16"/>
      <c r="H6" s="16"/>
      <c r="I6" s="16"/>
      <c r="J6" s="16"/>
      <c r="K6" s="16"/>
      <c r="L6" s="16"/>
      <c r="M6" s="12"/>
      <c r="N6" s="13"/>
    </row>
    <row r="7">
      <c r="A7" s="17"/>
      <c r="B7" s="5"/>
      <c r="C7" s="6"/>
      <c r="D7" s="7"/>
      <c r="E7" s="7"/>
      <c r="F7" s="7"/>
      <c r="G7" s="8"/>
      <c r="H7" s="8"/>
      <c r="I7" s="18"/>
      <c r="J7" s="7"/>
      <c r="K7" s="7"/>
      <c r="L7" s="7"/>
      <c r="M7" s="7"/>
      <c r="N7" s="5"/>
    </row>
    <row r="8">
      <c r="A8" s="19" t="s">
        <v>7</v>
      </c>
      <c r="B8" s="20"/>
      <c r="C8" s="21" t="s">
        <v>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2"/>
    </row>
    <row r="9" ht="28.949999999999999" customHeight="1">
      <c r="A9" s="23" t="s">
        <v>9</v>
      </c>
      <c r="B9" s="24"/>
      <c r="C9" s="25" t="s">
        <v>10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2"/>
    </row>
    <row r="10">
      <c r="A10" s="26" t="s">
        <v>11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ht="68.400000000000006" customHeight="1">
      <c r="A11" s="28" t="s">
        <v>12</v>
      </c>
      <c r="B11" s="29" t="s">
        <v>13</v>
      </c>
      <c r="C11" s="29" t="s">
        <v>14</v>
      </c>
      <c r="D11" s="30" t="s">
        <v>15</v>
      </c>
      <c r="E11" s="31" t="s">
        <v>16</v>
      </c>
      <c r="F11" s="32"/>
      <c r="G11" s="31" t="s">
        <v>17</v>
      </c>
      <c r="H11" s="33"/>
      <c r="I11" s="31" t="s">
        <v>18</v>
      </c>
      <c r="J11" s="32"/>
      <c r="K11" s="31" t="s">
        <v>19</v>
      </c>
      <c r="L11" s="34"/>
      <c r="M11" s="33"/>
      <c r="N11" s="35" t="s">
        <v>20</v>
      </c>
    </row>
    <row r="12" ht="115.2" customHeight="1">
      <c r="A12" s="36"/>
      <c r="B12" s="37"/>
      <c r="C12" s="38"/>
      <c r="D12" s="39"/>
      <c r="E12" s="40" t="s">
        <v>21</v>
      </c>
      <c r="F12" s="35" t="s">
        <v>22</v>
      </c>
      <c r="G12" s="35" t="s">
        <v>21</v>
      </c>
      <c r="H12" s="35" t="s">
        <v>22</v>
      </c>
      <c r="I12" s="35" t="s">
        <v>21</v>
      </c>
      <c r="J12" s="35" t="s">
        <v>22</v>
      </c>
      <c r="K12" s="40" t="s">
        <v>23</v>
      </c>
      <c r="L12" s="41" t="s">
        <v>24</v>
      </c>
      <c r="M12" s="41" t="s">
        <v>25</v>
      </c>
      <c r="N12" s="42" t="s">
        <v>26</v>
      </c>
    </row>
    <row r="13" ht="91.5" customHeight="1">
      <c r="A13" s="43">
        <v>1</v>
      </c>
      <c r="B13" s="44" t="s">
        <v>27</v>
      </c>
      <c r="C13" s="44" t="s">
        <v>28</v>
      </c>
      <c r="D13" s="44">
        <v>166</v>
      </c>
      <c r="E13" s="45">
        <v>680</v>
      </c>
      <c r="F13" s="46">
        <f>SUM(D13*E13)</f>
        <v>112880</v>
      </c>
      <c r="G13" s="47">
        <v>770</v>
      </c>
      <c r="H13" s="48">
        <f>SUM(D13*G13)</f>
        <v>127820</v>
      </c>
      <c r="I13" s="47">
        <v>990</v>
      </c>
      <c r="J13" s="49">
        <f>SUM(D13*I13)</f>
        <v>164340</v>
      </c>
      <c r="K13" s="48">
        <f>(E13+G13+I13)/3</f>
        <v>813.33333333333337</v>
      </c>
      <c r="L13" s="50">
        <f>STDEV(E13,G13,I13)</f>
        <v>159.47831618540914</v>
      </c>
      <c r="M13" s="50">
        <f>(L13/K13)*100</f>
        <v>19.607989694927351</v>
      </c>
      <c r="N13" s="50">
        <f>D13*K13</f>
        <v>135013.33333333334</v>
      </c>
    </row>
    <row r="14" ht="25.199999999999999" customHeight="1">
      <c r="A14" s="51"/>
      <c r="B14" s="52"/>
      <c r="C14" s="53"/>
      <c r="D14" s="54"/>
      <c r="E14" s="54"/>
      <c r="F14" s="55">
        <f>SUM(F13:F13)</f>
        <v>112880</v>
      </c>
      <c r="G14" s="55"/>
      <c r="H14" s="55">
        <f>SUM(H13:H13)</f>
        <v>127820</v>
      </c>
      <c r="I14" s="55"/>
      <c r="J14" s="55">
        <f>SUM(J13:J13)</f>
        <v>164340</v>
      </c>
      <c r="K14" s="56"/>
      <c r="L14" s="57"/>
      <c r="M14" s="57"/>
      <c r="N14" s="55"/>
    </row>
    <row r="15">
      <c r="A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60" t="s">
        <v>29</v>
      </c>
      <c r="N15" s="61">
        <f>SUM(N13:N13)</f>
        <v>135013.33333333334</v>
      </c>
      <c r="O15" s="62"/>
    </row>
    <row r="16">
      <c r="A16" s="20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22"/>
    </row>
    <row r="17">
      <c r="A17" s="64"/>
      <c r="B17" s="65"/>
      <c r="C17" s="66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5"/>
    </row>
    <row r="18">
      <c r="A18" s="67"/>
      <c r="B18" s="68"/>
      <c r="C18" s="69" t="s">
        <v>30</v>
      </c>
      <c r="D18" s="70"/>
      <c r="E18" s="70"/>
      <c r="F18" s="70"/>
      <c r="G18" s="64"/>
      <c r="H18" s="69" t="s">
        <v>31</v>
      </c>
      <c r="I18" s="71"/>
      <c r="J18" s="64"/>
      <c r="K18" s="71"/>
      <c r="L18" s="71"/>
      <c r="M18" s="64"/>
      <c r="N18" s="5"/>
    </row>
    <row r="19">
      <c r="A19" s="64"/>
      <c r="B19" s="64"/>
      <c r="C19" s="72" t="s">
        <v>32</v>
      </c>
      <c r="D19" s="72"/>
      <c r="E19" s="72"/>
      <c r="F19" s="72"/>
      <c r="G19" s="64"/>
      <c r="H19" s="72" t="s">
        <v>33</v>
      </c>
      <c r="I19" s="72"/>
      <c r="J19" s="64"/>
      <c r="K19" s="72" t="s">
        <v>34</v>
      </c>
      <c r="L19" s="72"/>
      <c r="M19" s="73"/>
      <c r="N19" s="5"/>
    </row>
    <row r="20">
      <c r="A20" s="64"/>
      <c r="B20" s="74"/>
      <c r="C20" s="75"/>
      <c r="D20" s="76"/>
      <c r="E20" s="64"/>
      <c r="F20" s="64"/>
      <c r="G20" s="64"/>
      <c r="H20" s="64"/>
      <c r="I20" s="64"/>
      <c r="J20" s="64"/>
      <c r="K20" s="64"/>
      <c r="L20" s="64"/>
      <c r="M20" s="64"/>
      <c r="N20" s="5"/>
    </row>
    <row r="21">
      <c r="B21" s="77" t="s">
        <v>35</v>
      </c>
      <c r="C21" s="77"/>
      <c r="D21" s="77"/>
    </row>
  </sheetData>
  <mergeCells count="20">
    <mergeCell ref="A2:M2"/>
    <mergeCell ref="C4:L4"/>
    <mergeCell ref="C5:L5"/>
    <mergeCell ref="C6:L6"/>
    <mergeCell ref="A9:B9"/>
    <mergeCell ref="A10:N10"/>
    <mergeCell ref="A11:A12"/>
    <mergeCell ref="B11:B12"/>
    <mergeCell ref="C11:C12"/>
    <mergeCell ref="D11:D12"/>
    <mergeCell ref="E11:F11"/>
    <mergeCell ref="G11:H11"/>
    <mergeCell ref="I11:J11"/>
    <mergeCell ref="K11:M11"/>
    <mergeCell ref="B17:B18"/>
    <mergeCell ref="C19:F19"/>
    <mergeCell ref="H19:I19"/>
    <mergeCell ref="K19:L19"/>
    <mergeCell ref="C20:D20"/>
    <mergeCell ref="B21:D21"/>
  </mergeCells>
  <printOptions headings="0" gridLines="0"/>
  <pageMargins left="0.69999999999999996" right="0.69999999999999996" top="0.75" bottom="0.75" header="0.29999999999999999" footer="0.29999999999999999"/>
  <pageSetup paperSize="9" scale="74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stopIfTrue="1" id="{0092000F-002F-4587-8292-00B400100082}">
            <xm:f>AND(O13&lt;&gt;N13,$O$1=1)</xm:f>
            <x14:dxf>
              <font>
                <strike/>
              </font>
              <fill>
                <patternFill patternType="lightUp">
                  <fgColor indexed="2"/>
                  <bgColor indexed="2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29" stopIfTrue="1" id="{003000C0-009A-481E-B2BF-002300250093}">
            <xm:f>AND(F13=O13,$O$1=2)</xm:f>
            <x14:dxf>
              <font>
                <b/>
                <i val="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diagonal style="none"/>
              </border>
            </x14:dxf>
          </x14:cfRule>
          <xm:sqref>F13</xm:sqref>
        </x14:conditionalFormatting>
        <x14:conditionalFormatting xmlns:xm="http://schemas.microsoft.com/office/excel/2006/main">
          <x14:cfRule type="expression" priority="28" stopIfTrue="1" id="{00C9000F-00F1-4CCD-B6F8-006800A90025}">
            <xm:f>AND(H13=O13,$O$1=2)</xm:f>
            <x14:dxf>
              <font>
                <b/>
                <i val="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diagonal style="none"/>
              </border>
            </x14:dxf>
          </x14:cfRule>
          <xm:sqref>H13</xm:sqref>
        </x14:conditionalFormatting>
        <x14:conditionalFormatting xmlns:xm="http://schemas.microsoft.com/office/excel/2006/main">
          <x14:cfRule type="expression" priority="27" stopIfTrue="1" id="{009100BF-0073-49FF-91F3-001F00E8004A}">
            <xm:f>AND(J13=O13,$O$1=2)</xm:f>
            <x14:dxf>
              <font>
                <b/>
                <i val="0"/>
              </font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diagonal style="none"/>
              </border>
            </x14:dxf>
          </x14:cfRule>
          <xm:sqref>J13</xm:sqref>
        </x14:conditionalFormatting>
        <x14:conditionalFormatting xmlns:xm="http://schemas.microsoft.com/office/excel/2006/main">
          <x14:cfRule type="expression" priority="26" stopIfTrue="1" id="{00A00049-0023-4333-9205-005500B400E6}">
            <xm:f>M13&gt;33</xm:f>
            <x14:dxf>
              <font>
                <strike/>
              </font>
              <fill>
                <patternFill patternType="lightUp">
                  <fgColor indexed="2"/>
                  <bgColor indexed="2"/>
                </patternFill>
              </fill>
            </x14:dxf>
          </x14:cfRule>
          <xm:sqref>M13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Администрация г.Мегион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Терешкина Татьяна Михайловна</dc:creator>
  <dc:description>&lt;p&gt;&lt;i&gt;&lt;n&gt;NCOMPANY&lt;/n&gt;&lt;t&gt;1&lt;/t&gt;&lt;q&gt;%CE%F0%E3%E0%ED%E8%E7%E0%F6%E8%FF&lt;/q&gt;&lt;s&gt;2&lt;/s&gt;&lt;l&gt;1&lt;/l&gt;&lt;u&gt;&lt;/u&gt;&lt;a&gt;&lt;/a&gt;&lt;b&gt;&lt;/b&gt;&lt;m&gt;&lt;/m&gt;&lt;r&gt;1&lt;/r&gt;&lt;x&gt;&lt;/x&gt;&lt;y&gt;&lt;/y&gt;&lt;z&gt;NCOMPANY&lt;/z&gt;&lt;/i&gt;&lt;i&gt;&lt;n&gt;NIDENT&lt;/n&gt;&lt;t&gt;1&lt;/t&gt;&lt;q&gt;%C8%E4%E5%ED%F2%E8%F4%E8%EA%E0%F2%EE%F0+%EF%EE%EC%E5%F7%E5%ED%ED%FB%F5+%E7%E0%EF%E8%F1%E5%E9&lt;/q&gt;&lt;s&gt;1&lt;/s&gt;&lt;l&gt;4&lt;/l&gt;&lt;u&gt;&lt;/u&gt;&lt;a&gt;&lt;/a&gt;&lt;b&gt;&lt;/b&gt;&lt;m&gt;&lt;/m&gt;&lt;r&gt;1&lt;/r&gt;&lt;x&gt;&lt;/x&gt;&lt;y&gt;&lt;/y&gt;&lt;z&gt;NIDENT&lt;/z&gt;&lt;/i&gt;&lt;i&gt;&lt;n&gt;NIMPOSS_QUANT_SIGN&lt;/n&gt;&lt;t&gt;3&lt;/t&gt;&lt;q&gt;%CD%E5%E2%EE%E7%EC%EE%E6%ED%EE+%EE%EF%F0%E5%E4%E5%EB%E8%F2%FC+%EA%EE%EB%E8%F7%E5%F1%F2%E2%EE+(%EF%F0%E8%EC%E5%ED%FF%E5%F2%F1%FF+%E4%EB%FF+%F3%F1%EB%F3%E3)&lt;/q&gt;&lt;s&gt;6&lt;/s&gt;&lt;l&gt;0&lt;/l&gt;&lt;u&gt;&lt;/u&gt;&lt;a&gt;&lt;/a&gt;&lt;b&gt;&lt;/b&gt;&lt;m&gt;&lt;/m&gt;&lt;r&gt;1&lt;/r&gt;&lt;x&gt;&lt;/x&gt;&lt;y&gt;&lt;/y&gt;&lt;z&gt;NIMPOSS_QUANT_SIGN&lt;/z&gt;&lt;DEFAULT&gt;0&lt;/DEFAULT&gt;&lt;/i&gt;&lt;i&gt;&lt;n&gt;NOFFER_CNT&lt;/n&gt;&lt;t&gt;1&lt;/t&gt;&lt;q&gt;%CA%EE%EB%E8%F7%E5%F1%F2%E2%EE+%EA%EE%EC%EC%E5%F0%F7%E5%F1%EA%E8%F5+%EF%F0%E5%E4%EB%EE%E6%E5%ED%E8%E9&lt;/q&gt;&lt;s&gt;4&lt;/s&gt;&lt;l&gt;0&lt;/l&gt;&lt;u&gt;&lt;/u&gt;&lt;a&gt;&lt;/a&gt;&lt;b&gt;&lt;/b&gt;&lt;m&gt;&lt;/m&gt;&lt;r&gt;1&lt;/r&gt;&lt;x&gt;&lt;/x&gt;&lt;y&gt;&lt;/y&gt;&lt;z&gt;NOFFER_CNT&lt;/z&gt;&lt;DEFAULT&gt;3&lt;/DEFAULT&gt;&lt;/i&gt;&lt;i&gt;&lt;n&gt;NSORT_CHR&lt;/n&gt;&lt;t&gt;3&lt;/t&gt;&lt;q&gt;%D1%EE%F0%F2%E8%F0%EE%E2%EA%E0+%EF%EE%E7%E8%F6%E8%E9+%EF%EE+%E0%EB%F4%E0%E2%E8%F2%F3&lt;/q&gt;&lt;s&gt;5&lt;/s&gt;&lt;l&gt;0&lt;/l&gt;&lt;u&gt;&lt;/u&gt;&lt;a&gt;&lt;/a&gt;&lt;b&gt;&lt;/b&gt;&lt;m&gt;&lt;/m&gt;&lt;r&gt;1&lt;/r&gt;&lt;x&gt;&lt;/x&gt;&lt;y&gt;&lt;/y&gt;&lt;z&gt;NSORT_CHR&lt;/z&gt;&lt;DEFAULT&gt;0&lt;/DEFAULT&gt;&lt;/i&gt;&lt;i&gt;&lt;n&gt;SSERV_EMP_CODE1&lt;/n&gt;&lt;t&gt;0&lt;/t&gt;&lt;q&gt;%D0%E0%E1%EE%F2%ED%E8%EA+%EA%EE%ED%F2%F0%E0%EA%F2%ED%EE%E9+%F1%EB%F3%E6%E1%FB&lt;/q&gt;&lt;s&gt;7&lt;/s&gt;&lt;l&gt;2&lt;/l&gt;&lt;u&gt;AGNLIST&lt;/u&gt;&lt;a&gt;pos_agnmnemo&lt;/a&gt;&lt;b&gt;agnmnemo&lt;/b&gt;&lt;m&gt;agents&lt;/m&gt;&lt;r&gt;0&lt;/r&gt;&lt;x&gt;&lt;/x&gt;&lt;y&gt;&lt;/y&gt;&lt;z&gt;SSERV_EMP_CODE1&lt;/z&gt;&lt;/i&gt;&lt;i&gt;&lt;n&gt;SUNITCODE&lt;/n&gt;&lt;t&gt;0&lt;/t&gt;&lt;q&gt;%D0%E0%E7%E4%E5%EB&lt;/q&gt;&lt;s&gt;3&lt;/s&gt;&lt;l&gt;6&lt;/l&gt;&lt;u&gt;&lt;/u&gt;&lt;a&gt;&lt;/a&gt;&lt;b&gt;&lt;/b&gt;&lt;m&gt;&lt;/m&gt;&lt;r&gt;1&lt;/r&gt;&lt;x&gt;&lt;/x&gt;&lt;y&gt;&lt;/y&gt;&lt;z&gt;SUNITCODE&lt;/z&gt;&lt;/i&gt;&lt;SP_CODE&gt;PR_GOVCONTS_PRICEFNDS&lt;/SP_CODE&gt;&lt;/p&gt;</dc:description>
  <cp:lastModifiedBy>buh1</cp:lastModifiedBy>
  <cp:revision>5</cp:revision>
  <dcterms:created xsi:type="dcterms:W3CDTF">2014-08-13T05:12:00Z</dcterms:created>
  <dcterms:modified xsi:type="dcterms:W3CDTF">2026-06-03T05:53:55Z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3B3A4D447D88449DAD3B3DEC33618384_13</vt:lpwstr>
  </property>
  <property fmtid="{D5CDD505-2E9C-101B-9397-08002B2CF9AE}" pid="3" name="KSOProductBuildVer">
    <vt:lpwstr>1049-12.2.0.23196</vt:lpwstr>
  </property>
</Properties>
</file>