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8_{E0250028-AAFB-4869-A110-6D22FED906F1}" xr6:coauthVersionLast="46" xr6:coauthVersionMax="46" xr10:uidLastSave="{00000000-0000-0000-0000-000000000000}"/>
  <bookViews>
    <workbookView xWindow="2205" yWindow="1035" windowWidth="24315" windowHeight="1378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0" i="1" l="1"/>
  <c r="O10" i="1" s="1"/>
  <c r="L11" i="1"/>
  <c r="K11" i="1"/>
  <c r="J11" i="1"/>
  <c r="O11" i="1" s="1"/>
  <c r="L10" i="1"/>
  <c r="K10" i="1"/>
  <c r="M11" i="1" l="1"/>
  <c r="N11" i="1" s="1"/>
  <c r="M10" i="1"/>
  <c r="N10" i="1" s="1"/>
  <c r="O12" i="1"/>
</calcChain>
</file>

<file path=xl/sharedStrings.xml><?xml version="1.0" encoding="utf-8"?>
<sst xmlns="http://schemas.openxmlformats.org/spreadsheetml/2006/main" count="33" uniqueCount="28">
  <si>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</si>
  <si>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</si>
  <si>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</si>
  <si>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</si>
  <si>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</si>
  <si>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</si>
  <si>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</si>
  <si>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</si>
  <si>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</si>
  <si>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</si>
  <si>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</si>
  <si>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</si>
  <si>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</si>
  <si>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</si>
  <si>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</si>
  <si>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</si>
  <si>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</si>
  <si>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</si>
  <si>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</si>
  <si>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</si>
  <si>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</si>
  <si>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Итого:</t>
  </si>
  <si>
    <t>Рыба свежемороженная минтай</t>
  </si>
  <si>
    <t>кг</t>
  </si>
  <si>
    <t>Рыба свежемороженная горбуша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</si>
  <si>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</si>
  <si>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 xml:space="preserve"> 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</si>
  <si>
    <t>На основании проведенного анализа рынка и расчетов, НМЦК составляет: 529 335,00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</si>
</sst>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6</xdr:col>
      <xdr:colOff>175895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zoomScaleNormal="100" workbookViewId="0">
      <selection activeCell="A3" sqref="A3:O3"/>
    </sheetView>
  </sheetViews>
  <sheetFormatPr defaultColWidth="9.140625" defaultRowHeight="12.75" x14ac:dyDescent="0.25"/>
  <cols>
    <col min="1" max="1" width="4.85546875" style="4" customWidth="1"/>
    <col min="2" max="2" width="32.5703125" style="5" customWidth="1"/>
    <col min="3" max="4" width="9.140625" style="4"/>
    <col min="5" max="9" width="12.7109375" style="6" customWidth="1"/>
    <col min="10" max="10" width="13.5703125" style="6" customWidth="1"/>
    <col min="11" max="11" width="7.85546875" style="4" customWidth="1"/>
    <col min="12" max="12" width="12.5703125" style="4" customWidth="1"/>
    <col min="13" max="13" width="10.28515625" style="4" customWidth="1"/>
    <col min="14" max="14" width="16.85546875" style="4" customWidth="1"/>
    <col min="15" max="15" width="13.28515625" style="6" customWidth="1"/>
    <col min="16" max="17" width="14.28515625" style="4" customWidth="1"/>
    <col min="18" max="18" width="9.140625" style="4"/>
    <col min="19" max="19" width="14.42578125" style="4" bestFit="1" customWidth="1"/>
    <col min="20" max="16384" width="9.140625" style="4"/>
  </cols>
  <sheetData>
    <row r="1" spans="1:15" ht="81.75" customHeight="1" x14ac:dyDescent="0.25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3" spans="1:15" ht="42" customHeight="1" x14ac:dyDescent="0.25">
      <c r="A3" s="11" t="s">
        <v>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1" customHeight="1" x14ac:dyDescent="0.25"/>
    <row r="5" spans="1:15" ht="17.25" customHeight="1" x14ac:dyDescent="0.25">
      <c r="A5" s="8" t="s">
        <v>17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41.45" customHeight="1" x14ac:dyDescent="0.25">
      <c r="A6" s="8" t="s">
        <v>18</v>
      </c>
      <c r="B6" s="8"/>
      <c r="C6" s="12" t="s">
        <v>19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1" customHeight="1" x14ac:dyDescent="0.25">
      <c r="A7" s="13" t="s">
        <v>20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ht="21" customHeight="1" x14ac:dyDescent="0.25">
      <c r="A8" s="8" t="s">
        <v>0</v>
      </c>
      <c r="B8" s="8" t="s">
        <v>1</v>
      </c>
      <c r="C8" s="8" t="s">
        <v>2</v>
      </c>
      <c r="D8" s="8"/>
      <c r="E8" s="2" t="s">
        <v>5</v>
      </c>
      <c r="F8" s="2" t="s">
        <v>7</v>
      </c>
      <c r="G8" s="2" t="s">
        <v>8</v>
      </c>
      <c r="H8" s="2" t="s">
        <v>9</v>
      </c>
      <c r="I8" s="2" t="s">
        <v>10</v>
      </c>
      <c r="J8" s="14" t="s">
        <v>16</v>
      </c>
      <c r="K8" s="8" t="s">
        <v>13</v>
      </c>
      <c r="L8" s="8" t="s">
        <v>14</v>
      </c>
      <c r="M8" s="8" t="s">
        <v>15</v>
      </c>
      <c r="N8" s="8" t="s">
        <v>11</v>
      </c>
      <c r="O8" s="14" t="s">
        <v>12</v>
      </c>
    </row>
    <row r="9" spans="1:15" ht="24" customHeight="1" x14ac:dyDescent="0.25">
      <c r="A9" s="8"/>
      <c r="B9" s="8"/>
      <c r="C9" s="1" t="s">
        <v>3</v>
      </c>
      <c r="D9" s="1" t="s">
        <v>4</v>
      </c>
      <c r="E9" s="2" t="s">
        <v>6</v>
      </c>
      <c r="F9" s="2" t="s">
        <v>6</v>
      </c>
      <c r="G9" s="2" t="s">
        <v>6</v>
      </c>
      <c r="H9" s="2" t="s">
        <v>6</v>
      </c>
      <c r="I9" s="2" t="s">
        <v>6</v>
      </c>
      <c r="J9" s="14"/>
      <c r="K9" s="8"/>
      <c r="L9" s="8"/>
      <c r="M9" s="8"/>
      <c r="N9" s="8"/>
      <c r="O9" s="14"/>
    </row>
    <row r="10" spans="1:15" ht="24" customHeight="1" x14ac:dyDescent="0.25">
      <c r="A10" s="1">
        <v>1</v>
      </c>
      <c r="B10" s="1" t="s">
        <v>22</v>
      </c>
      <c r="C10" s="1" t="s">
        <v>23</v>
      </c>
      <c r="D10" s="1">
        <v>1200</v>
      </c>
      <c r="E10" s="2">
        <v>270</v>
      </c>
      <c r="F10" s="2">
        <v>180</v>
      </c>
      <c r="G10" s="2">
        <v>240</v>
      </c>
      <c r="H10" s="2"/>
      <c r="I10" s="2"/>
      <c r="J10" s="2">
        <f>ROUND(AVERAGE(E10,F10,G10,H10,I10),2)</f>
        <v>230</v>
      </c>
      <c r="K10" s="1">
        <f t="shared" ref="K10:K11" si="0">COUNT(E10:I10)</f>
        <v>3</v>
      </c>
      <c r="L10" s="1">
        <f t="shared" ref="L10:L11" si="1">STDEV(E10,F10,G10,H10,I10)</f>
        <v>45.825756949558397</v>
      </c>
      <c r="M10" s="1">
        <f t="shared" ref="M10:M11" si="2">L10/J10*100</f>
        <v>19.924242151981911</v>
      </c>
      <c r="N10" s="1" t="str">
        <f t="shared" ref="N10:N11" si="3">IF(M10&lt;33,"ОДНОРОДНЫЕ","НЕОДНОРОДНЫЕ")</f>
        <v>ОДНОРОДНЫЕ</v>
      </c>
      <c r="O10" s="2">
        <f t="shared" ref="O10:O11" si="4">ROUND(D10*J10,2)</f>
        <v>276000</v>
      </c>
    </row>
    <row r="11" spans="1:15" ht="24" customHeight="1" x14ac:dyDescent="0.25">
      <c r="A11" s="1">
        <v>2</v>
      </c>
      <c r="B11" s="1" t="s">
        <v>24</v>
      </c>
      <c r="C11" s="1" t="s">
        <v>23</v>
      </c>
      <c r="D11" s="1">
        <v>500</v>
      </c>
      <c r="E11" s="2">
        <v>550</v>
      </c>
      <c r="F11" s="2">
        <v>450</v>
      </c>
      <c r="G11" s="2"/>
      <c r="H11" s="2">
        <v>520</v>
      </c>
      <c r="I11" s="2"/>
      <c r="J11" s="2">
        <f t="shared" ref="J11" si="5">ROUND(AVERAGE(E11,F11,G11,H11,I11),2)</f>
        <v>506.67</v>
      </c>
      <c r="K11" s="1">
        <f t="shared" si="0"/>
        <v>3</v>
      </c>
      <c r="L11" s="1">
        <f t="shared" si="1"/>
        <v>51.316014394468844</v>
      </c>
      <c r="M11" s="1">
        <f t="shared" si="2"/>
        <v>10.12809410355238</v>
      </c>
      <c r="N11" s="1" t="str">
        <f t="shared" si="3"/>
        <v>ОДНОРОДНЫЕ</v>
      </c>
      <c r="O11" s="2">
        <f t="shared" si="4"/>
        <v>253335</v>
      </c>
    </row>
    <row r="12" spans="1:15" s="7" customFormat="1" ht="20.25" customHeight="1" x14ac:dyDescent="0.25">
      <c r="A12" s="9" t="s">
        <v>21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">
        <f>SUM(O10:O11)</f>
        <v>529335</v>
      </c>
    </row>
    <row r="13" spans="1:15" ht="19.5" customHeight="1" x14ac:dyDescent="0.25">
      <c r="A13" s="8" t="s">
        <v>27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</sheetData>
  <mergeCells count="17">
    <mergeCell ref="J8:J9"/>
    <mergeCell ref="K8:K9"/>
    <mergeCell ref="L8:L9"/>
    <mergeCell ref="A13:O13"/>
    <mergeCell ref="A12:N12"/>
    <mergeCell ref="A1:O1"/>
    <mergeCell ref="A3:O3"/>
    <mergeCell ref="A5:O5"/>
    <mergeCell ref="A6:B6"/>
    <mergeCell ref="C6:O6"/>
    <mergeCell ref="A7:O7"/>
    <mergeCell ref="O8:O9"/>
    <mergeCell ref="M8:M9"/>
    <mergeCell ref="N8:N9"/>
    <mergeCell ref="A8:A9"/>
    <mergeCell ref="B8:B9"/>
    <mergeCell ref="C8:D8"/>
  </mergeCells>
  <conditionalFormatting sqref="N10:N11">
    <cfRule type="containsText" dxfId="5" priority="4" operator="containsText" text="НЕ">
      <formula>NOT(ISERROR(SEARCH("НЕ",N10)))</formula>
    </cfRule>
    <cfRule type="containsText" dxfId="4" priority="5" operator="containsText" text="ОДНОРОДНЫЕ">
      <formula>NOT(ISERROR(SEARCH("ОДНОРОДНЫЕ",N10)))</formula>
    </cfRule>
    <cfRule type="containsText" dxfId="3" priority="6" operator="containsText" text="НЕОДНОРОДНЫЕ">
      <formula>NOT(ISERROR(SEARCH("НЕОДНОРОДНЫЕ",N10)))</formula>
    </cfRule>
  </conditionalFormatting>
  <conditionalFormatting sqref="N10:N11">
    <cfRule type="containsText" dxfId="2" priority="1" operator="containsText" text="НЕОДНОРОДНЫЕ">
      <formula>NOT(ISERROR(SEARCH("НЕОДНОРОДНЫЕ",N10)))</formula>
    </cfRule>
    <cfRule type="containsText" dxfId="1" priority="2" operator="containsText" text="ОДНОРОДНЫЕ">
      <formula>NOT(ISERROR(SEARCH("ОДНОРОДНЫЕ",N10)))</formula>
    </cfRule>
    <cfRule type="containsText" dxfId="0" priority="3" operator="containsText" text="НЕОДНОРОДНЫЕ">
      <formula>NOT(ISERROR(SEARCH("НЕОДНОРОДНЫЕ",N10)))</formula>
    </cfRule>
  </conditionalFormatting>
  <pageMargins left="0" right="0" top="0.74803149606299213" bottom="0.74803149606299213" header="0.31496062992125984" footer="0.31496062992125984"/>
  <pageSetup paperSize="9" scale="7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2026-06-09T08:04:23Z</dcterms:modified>
</cp:coreProperties>
</file>