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окументация\Буторина\!!!06.Фрукты\"/>
    </mc:Choice>
  </mc:AlternateContent>
  <xr:revisionPtr revIDLastSave="0" documentId="8_{841C1623-69BE-4869-A56F-887620361825}" xr6:coauthVersionLast="46" xr6:coauthVersionMax="46" xr10:uidLastSave="{00000000-0000-0000-0000-000000000000}"/>
  <bookViews>
    <workbookView xWindow="2205" yWindow="1035" windowWidth="24315" windowHeight="1378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1" i="1" l="1"/>
  <c r="K11" i="1"/>
  <c r="J11" i="1"/>
  <c r="O11" i="1" s="1"/>
  <c r="L10" i="1"/>
  <c r="K10" i="1"/>
  <c r="J10" i="1"/>
  <c r="O10" i="1" s="1"/>
  <c r="M11" i="1" l="1"/>
  <c r="N11" i="1" s="1"/>
  <c r="M10" i="1"/>
  <c r="N10" i="1" s="1"/>
  <c r="O12" i="1"/>
</calcChain>
</file>

<file path=xl/sharedStrings.xml><?xml version="1.0" encoding="utf-8"?>
<sst xmlns="http://schemas.openxmlformats.org/spreadsheetml/2006/main" count="33" uniqueCount="28">
  <si>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</si>
  <si>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</si>
  <si>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</si>
  <si>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</si>
  <si>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</si>
  <si>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</si>
  <si>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</si>
  <si>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</si>
  <si>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</si>
  <si>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</si>
  <si>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</si>
  <si>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</si>
  <si>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</si>
  <si>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</si>
  <si>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</si>
  <si>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</si>
  <si>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</si>
  <si>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</si>
  <si>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</si>
  <si>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</si>
  <si>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</si>
  <si>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 xml:space="preserve">Яблоко </t>
  </si>
  <si>
    <t>килограмм</t>
  </si>
  <si>
    <t>Итого:</t>
  </si>
  <si>
    <t>Бананы</t>
  </si>
  <si>
    <t xml:space="preserve">Приложение2.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</si>
  <si>
    <t>На основании проведенного анализа рынка и расчетов, НМЦК составляет: 472 005,00 рублей.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</si>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</sst>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.00_р_."/>
    <numFmt numFmtId="165" formatCode="#\ ##0.00_ "/>
    <numFmt numFmtId="166" formatCode="#\ ##0.00#########"/>
    <numFmt numFmtId="167" formatCode="#\ ##0.00"/>
  </numFmts>
  <fonts count="4" x14ac:knownFonts="1">
    <font>
      <sz val="11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99695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2740" y="0"/>
          <a:ext cx="5409565" cy="1968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selection activeCell="F10" sqref="F10"/>
    </sheetView>
  </sheetViews>
  <sheetFormatPr defaultColWidth="9.140625" defaultRowHeight="12.75" x14ac:dyDescent="0.25"/>
  <cols>
    <col min="1" max="1" width="4.85546875" style="2" customWidth="1"/>
    <col min="2" max="2" width="32.5703125" style="3" customWidth="1"/>
    <col min="3" max="3" width="10.28515625" style="2" customWidth="1"/>
    <col min="4" max="4" width="9.140625" style="2"/>
    <col min="5" max="9" width="12.7109375" style="4" customWidth="1"/>
    <col min="10" max="10" width="13.5703125" style="4" customWidth="1"/>
    <col min="11" max="11" width="7.85546875" style="2" customWidth="1"/>
    <col min="12" max="12" width="12.5703125" style="2" customWidth="1"/>
    <col min="13" max="13" width="10.28515625" style="2" customWidth="1"/>
    <col min="14" max="14" width="16.85546875" style="2" customWidth="1"/>
    <col min="15" max="15" width="13.28515625" style="4" customWidth="1"/>
    <col min="16" max="17" width="14.28515625" style="2" customWidth="1"/>
    <col min="18" max="18" width="9.140625" style="2"/>
    <col min="19" max="19" width="14.42578125" style="2" customWidth="1"/>
    <col min="20" max="16384" width="9.140625" style="2"/>
  </cols>
  <sheetData>
    <row r="1" spans="1:15" ht="81.75" customHeight="1" x14ac:dyDescent="0.25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63.75" customHeight="1" x14ac:dyDescent="0.25">
      <c r="A3" s="13" t="s">
        <v>27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21" customHeight="1" x14ac:dyDescent="0.25"/>
    <row r="5" spans="1:15" ht="17.25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42" customHeight="1" x14ac:dyDescent="0.25">
      <c r="A6" s="14" t="s">
        <v>1</v>
      </c>
      <c r="B6" s="14"/>
      <c r="C6" s="15" t="s">
        <v>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1" customHeight="1" x14ac:dyDescent="0.25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21" customHeight="1" x14ac:dyDescent="0.25">
      <c r="A8" s="14" t="s">
        <v>4</v>
      </c>
      <c r="B8" s="14" t="s">
        <v>5</v>
      </c>
      <c r="C8" s="14" t="s">
        <v>6</v>
      </c>
      <c r="D8" s="14"/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18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8" t="s">
        <v>17</v>
      </c>
    </row>
    <row r="9" spans="1:15" ht="30" customHeight="1" x14ac:dyDescent="0.25">
      <c r="A9" s="14"/>
      <c r="B9" s="14"/>
      <c r="C9" s="5" t="s">
        <v>18</v>
      </c>
      <c r="D9" s="5" t="s">
        <v>19</v>
      </c>
      <c r="E9" s="6" t="s">
        <v>20</v>
      </c>
      <c r="F9" s="6" t="s">
        <v>20</v>
      </c>
      <c r="G9" s="6" t="s">
        <v>20</v>
      </c>
      <c r="H9" s="6" t="s">
        <v>20</v>
      </c>
      <c r="I9" s="6" t="s">
        <v>20</v>
      </c>
      <c r="J9" s="18"/>
      <c r="K9" s="14"/>
      <c r="L9" s="14"/>
      <c r="M9" s="14"/>
      <c r="N9" s="14"/>
      <c r="O9" s="18"/>
    </row>
    <row r="10" spans="1:15" ht="20.25" customHeight="1" x14ac:dyDescent="0.25">
      <c r="A10" s="5">
        <v>1</v>
      </c>
      <c r="B10" s="7" t="s">
        <v>21</v>
      </c>
      <c r="C10" s="7" t="s">
        <v>22</v>
      </c>
      <c r="D10" s="8">
        <v>1500</v>
      </c>
      <c r="E10" s="9">
        <v>146</v>
      </c>
      <c r="F10" s="9"/>
      <c r="G10" s="9">
        <v>125</v>
      </c>
      <c r="H10" s="10">
        <v>130</v>
      </c>
      <c r="I10" s="10"/>
      <c r="J10" s="6">
        <f>ROUND(AVERAGE(E10,F10,G10,H10,I10),2)</f>
        <v>133.66999999999999</v>
      </c>
      <c r="K10" s="5">
        <f>COUNT(E10:I10)</f>
        <v>3</v>
      </c>
      <c r="L10" s="5">
        <f t="shared" ref="L10" si="0">STDEV(E10,F10,G10,H10,I10)</f>
        <v>10.969655114602888</v>
      </c>
      <c r="M10" s="5">
        <f>L10/J10*100</f>
        <v>8.2065198732721552</v>
      </c>
      <c r="N10" s="5" t="str">
        <f>IF(M10&lt;33,"ОДНОРОДНЫЕ","НЕОДНОРОДНЫЕ")</f>
        <v>ОДНОРОДНЫЕ</v>
      </c>
      <c r="O10" s="6">
        <f>ROUND(D10*J10,2)</f>
        <v>200505</v>
      </c>
    </row>
    <row r="11" spans="1:15" ht="20.25" customHeight="1" x14ac:dyDescent="0.25">
      <c r="A11" s="5">
        <v>2</v>
      </c>
      <c r="B11" s="7" t="s">
        <v>24</v>
      </c>
      <c r="C11" s="7" t="s">
        <v>22</v>
      </c>
      <c r="D11" s="8">
        <v>1500</v>
      </c>
      <c r="E11" s="9"/>
      <c r="F11" s="9">
        <v>195</v>
      </c>
      <c r="G11" s="9">
        <v>168</v>
      </c>
      <c r="H11" s="10">
        <v>180</v>
      </c>
      <c r="I11" s="10"/>
      <c r="J11" s="6">
        <f>ROUND(AVERAGE(E11,F11,G11,H11,I11),2)</f>
        <v>181</v>
      </c>
      <c r="K11" s="5">
        <f>COUNT(E11:I11)</f>
        <v>3</v>
      </c>
      <c r="L11" s="5">
        <f t="shared" ref="L11" si="1">STDEV(E11,F11,G11,H11,I11)</f>
        <v>13.527749258468683</v>
      </c>
      <c r="M11" s="5">
        <f>L11/J11*100</f>
        <v>7.4738946179384991</v>
      </c>
      <c r="N11" s="5" t="str">
        <f>IF(M11&lt;33,"ОДНОРОДНЫЕ","НЕОДНОРОДНЫЕ")</f>
        <v>ОДНОРОДНЫЕ</v>
      </c>
      <c r="O11" s="6">
        <f>ROUND(D11*J11,2)</f>
        <v>271500</v>
      </c>
    </row>
    <row r="12" spans="1:15" s="1" customFormat="1" ht="20.25" customHeight="1" x14ac:dyDescent="0.25">
      <c r="A12" s="17" t="s">
        <v>23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1">
        <f>SUM(O10:O11)</f>
        <v>472005</v>
      </c>
    </row>
    <row r="13" spans="1:15" ht="19.5" customHeight="1" x14ac:dyDescent="0.25">
      <c r="A13" s="14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</sheetData>
  <mergeCells count="17">
    <mergeCell ref="A7:O7"/>
    <mergeCell ref="C8:D8"/>
    <mergeCell ref="A12:N12"/>
    <mergeCell ref="A13:O13"/>
    <mergeCell ref="A8:A9"/>
    <mergeCell ref="B8:B9"/>
    <mergeCell ref="J8:J9"/>
    <mergeCell ref="K8:K9"/>
    <mergeCell ref="L8:L9"/>
    <mergeCell ref="M8:M9"/>
    <mergeCell ref="N8:N9"/>
    <mergeCell ref="O8:O9"/>
    <mergeCell ref="A1:O1"/>
    <mergeCell ref="A3:O3"/>
    <mergeCell ref="A5:O5"/>
    <mergeCell ref="A6:B6"/>
    <mergeCell ref="C6:O6"/>
  </mergeCells>
  <conditionalFormatting sqref="N10:N11">
    <cfRule type="containsText" dxfId="5" priority="4" operator="containsText" text="НЕ">
      <formula>NOT(ISERROR(SEARCH("НЕ",N10)))</formula>
    </cfRule>
    <cfRule type="containsText" dxfId="4" priority="5" operator="containsText" text="ОДНОРОДНЫЕ">
      <formula>NOT(ISERROR(SEARCH("ОДНОРОДНЫЕ",N10)))</formula>
    </cfRule>
    <cfRule type="containsText" dxfId="3" priority="6" operator="containsText" text="НЕОДНОРОДНЫЕ">
      <formula>NOT(ISERROR(SEARCH("НЕОДНОРОДНЫЕ",N10)))</formula>
    </cfRule>
  </conditionalFormatting>
  <conditionalFormatting sqref="N10:N11">
    <cfRule type="containsText" dxfId="2" priority="1" operator="containsText" text="НЕОДНОРОДНЫЕ">
      <formula>NOT(ISERROR(SEARCH("НЕОДНОРОДНЫЕ",N10)))</formula>
    </cfRule>
    <cfRule type="containsText" dxfId="1" priority="2" operator="containsText" text="ОДНОРОДНЫЕ">
      <formula>NOT(ISERROR(SEARCH("ОДНОРОДНЫЕ",N10)))</formula>
    </cfRule>
    <cfRule type="containsText" dxfId="0" priority="3" operator="containsText" text="НЕОДНОРОДНЫЕ">
      <formula>NOT(ISERROR(SEARCH("НЕОДНОРОДНЫЕ",N10)))</formula>
    </cfRule>
  </conditionalFormatting>
  <pageMargins left="0" right="0" top="0.74803149606299213" bottom="0.74803149606299213" header="0.31496062992125984" footer="0.31496062992125984"/>
  <pageSetup paperSize="9" scale="65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Admine</dc:creator>
  <cp:lastModifiedBy>Admine</cp:lastModifiedBy>
  <cp:lastPrinted>2025-12-17T07:57:22Z</cp:lastPrinted>
  <dcterms:created xsi:type="dcterms:W3CDTF">2006-09-28T05:33:00Z</dcterms:created>
  <dcterms:modified xsi:type="dcterms:W3CDTF">2026-06-09T08:20:32Z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B0803F91FB014580AE12F1C899749BDB_12</vt:lpwstr>
  </property>
  <property fmtid="{D5CDD505-2E9C-101B-9397-08002B2CF9AE}" pid="3" name="KSOProductBuildVer">
    <vt:lpwstr>1049-12.2.0.21179</vt:lpwstr>
  </property>
</Properties>
</file>