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она контроля\Закупка №152-КЭФ Компьютеры\"/>
    </mc:Choice>
  </mc:AlternateContent>
  <xr:revisionPtr revIDLastSave="0" documentId="13_ncr:1_{B450F6D0-B9EA-40C0-B1B8-41CDB1B1F1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0" r:id="rId1"/>
  </sheets>
  <calcPr calcId="191029"/>
</workbook>
</file>

<file path=xl/calcChain.xml><?xml version="1.0" encoding="utf-8"?>
<calcChain xmlns="http://schemas.openxmlformats.org/spreadsheetml/2006/main">
  <c r="K18" i="10" l="1"/>
  <c r="L18" i="10"/>
  <c r="M18" i="10"/>
  <c r="I18" i="10"/>
  <c r="H18" i="10" s="1"/>
  <c r="G20" i="10"/>
  <c r="F20" i="10"/>
  <c r="E20" i="10"/>
  <c r="K16" i="10"/>
  <c r="K8" i="10"/>
  <c r="L8" i="10"/>
  <c r="M8" i="10"/>
  <c r="K9" i="10"/>
  <c r="L9" i="10"/>
  <c r="M9" i="10"/>
  <c r="I8" i="10"/>
  <c r="H8" i="10" s="1"/>
  <c r="I9" i="10"/>
  <c r="H9" i="10" s="1"/>
  <c r="M10" i="10"/>
  <c r="L10" i="10"/>
  <c r="K10" i="10"/>
  <c r="I10" i="10"/>
  <c r="H10" i="10" s="1"/>
  <c r="K11" i="10"/>
  <c r="I19" i="10" l="1"/>
  <c r="H19" i="10" s="1"/>
  <c r="M19" i="10"/>
  <c r="I17" i="10"/>
  <c r="H17" i="10" s="1"/>
  <c r="M17" i="10"/>
  <c r="I16" i="10"/>
  <c r="H16" i="10" s="1"/>
  <c r="M16" i="10"/>
  <c r="L19" i="10"/>
  <c r="L17" i="10"/>
  <c r="L16" i="10"/>
  <c r="K19" i="10"/>
  <c r="K17" i="10"/>
  <c r="I12" i="10" l="1"/>
  <c r="H12" i="10" s="1"/>
  <c r="K12" i="10"/>
  <c r="L12" i="10"/>
  <c r="M12" i="10"/>
  <c r="I13" i="10"/>
  <c r="H13" i="10" s="1"/>
  <c r="K13" i="10"/>
  <c r="L13" i="10"/>
  <c r="M13" i="10"/>
  <c r="I14" i="10"/>
  <c r="H14" i="10" s="1"/>
  <c r="K14" i="10"/>
  <c r="L14" i="10"/>
  <c r="M14" i="10"/>
  <c r="I15" i="10"/>
  <c r="H15" i="10" s="1"/>
  <c r="K15" i="10"/>
  <c r="L15" i="10"/>
  <c r="M15" i="10"/>
  <c r="K20" i="10" l="1"/>
  <c r="M11" i="10"/>
  <c r="M20" i="10" s="1"/>
  <c r="L11" i="10"/>
  <c r="L20" i="10" s="1"/>
  <c r="I11" i="10" l="1"/>
  <c r="H11" i="10" s="1"/>
  <c r="I20" i="10" l="1"/>
  <c r="H20" i="10" s="1"/>
</calcChain>
</file>

<file path=xl/sharedStrings.xml><?xml version="1.0" encoding="utf-8"?>
<sst xmlns="http://schemas.openxmlformats.org/spreadsheetml/2006/main" count="37" uniqueCount="27">
  <si>
    <t>Обоснование начальной (максимальной) цены договора</t>
  </si>
  <si>
    <t>Расчет начальной (максимальной) цены договора представлен в таблице:</t>
  </si>
  <si>
    <t>№ п/п</t>
  </si>
  <si>
    <t>Наименование объекта закупки</t>
  </si>
  <si>
    <t>Ед. изм.</t>
  </si>
  <si>
    <t>Кол-во</t>
  </si>
  <si>
    <t>Коммерческие предложения поставщиков. Цена за ед., руб.</t>
  </si>
  <si>
    <t>Коэффициент вариации *</t>
  </si>
  <si>
    <t>шт</t>
  </si>
  <si>
    <t xml:space="preserve">Поставщик №1 </t>
  </si>
  <si>
    <t xml:space="preserve">Поставщик №2 </t>
  </si>
  <si>
    <t xml:space="preserve">Поставщик №3 </t>
  </si>
  <si>
    <t>Средняя цена общая, руб.</t>
  </si>
  <si>
    <t>Расчетная цена за ед. **, руб.</t>
  </si>
  <si>
    <t>Объект закупки: Поставка компьютеров и комплектующих</t>
  </si>
  <si>
    <t>Блок питания</t>
  </si>
  <si>
    <t>Корпус</t>
  </si>
  <si>
    <t>Кулер для процессора</t>
  </si>
  <si>
    <t>Клавиатура+мышь проводная</t>
  </si>
  <si>
    <t>Материнская плата</t>
  </si>
  <si>
    <t>Процессор</t>
  </si>
  <si>
    <t>Накопитель</t>
  </si>
  <si>
    <t>Монитор</t>
  </si>
  <si>
    <t>Накопитель 960 ГБ</t>
  </si>
  <si>
    <t>МФУ</t>
  </si>
  <si>
    <t xml:space="preserve">Картридж </t>
  </si>
  <si>
    <t>Комплект памяти 32 ГБ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</si>
</sst>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\ ##0.00_р_._-;\-* #\ ##0.00_р_._-;_-* &quot;-&quot;??_р_._-;_-@_-"/>
    <numFmt numFmtId="166" formatCode="_-* #\ ##0.00\ _₽_-;\-* #\ ##0.00\ _₽_-;_-* &quot;-&quot;??\ _₽_-;_-@_-"/>
    <numFmt numFmtId="167" formatCode="#\ ##0.00&quot; руб&quot;"/>
    <numFmt numFmtId="168" formatCode="#,##0.00\ &quot;₽&quot;"/>
  </numFmts>
  <fonts count="1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horizontal="left"/>
    </xf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168" fontId="8" fillId="2" borderId="0" xfId="0" applyNumberFormat="1" applyFont="1" applyFill="1"/>
    <xf numFmtId="167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8" fillId="2" borderId="3" xfId="3" applyFont="1" applyFill="1" applyBorder="1" applyAlignment="1">
      <alignment horizontal="right" vertical="center" wrapText="1"/>
    </xf>
    <xf numFmtId="0" fontId="5" fillId="2" borderId="1" xfId="0" applyFont="1" applyFill="1" applyBorder="1"/>
    <xf numFmtId="2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/>
    </xf>
    <xf numFmtId="168" fontId="5" fillId="2" borderId="0" xfId="0" applyNumberFormat="1" applyFont="1" applyFill="1"/>
    <xf numFmtId="4" fontId="8" fillId="2" borderId="0" xfId="0" applyNumberFormat="1" applyFont="1" applyFill="1"/>
    <xf numFmtId="0" fontId="9" fillId="2" borderId="1" xfId="0" applyFont="1" applyFill="1" applyBorder="1" applyAlignment="1">
      <alignment horizontal="left" vertical="top" wrapText="1"/>
    </xf>
    <xf numFmtId="0" fontId="10" fillId="2" borderId="1" xfId="7" applyFont="1" applyFill="1" applyBorder="1" applyAlignment="1">
      <alignment vertical="top" wrapText="1" shrinkToFit="1"/>
    </xf>
    <xf numFmtId="0" fontId="11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8">
    <cellStyle name="Обычный" xfId="0" builtinId="0"/>
    <cellStyle name="Обычный 2" xfId="7" xr:uid="{00000000-0005-0000-0000-000001000000}"/>
    <cellStyle name="Обычный 2 2" xfId="2" xr:uid="{00000000-0005-0000-0000-000002000000}"/>
    <cellStyle name="Обычный 4" xfId="1" xr:uid="{00000000-0005-0000-0000-000003000000}"/>
    <cellStyle name="Финансовый" xfId="3" builtinId="3"/>
    <cellStyle name="Финансовый 2" xfId="4" xr:uid="{00000000-0005-0000-0000-000005000000}"/>
    <cellStyle name="Финансовый 3" xfId="5" xr:uid="{00000000-0005-0000-0000-000006000000}"/>
    <cellStyle name="Финансовый 4" xfId="6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topLeftCell="A4" zoomScale="120" zoomScaleNormal="120" workbookViewId="0">
      <selection activeCell="I29" sqref="I29"/>
    </sheetView>
  </sheetViews>
  <sheetFormatPr defaultColWidth="9.140625" defaultRowHeight="12" x14ac:dyDescent="0.2"/>
  <cols>
    <col min="1" max="1" width="9.42578125" style="3" bestFit="1" customWidth="1"/>
    <col min="2" max="2" width="30.140625" style="3" customWidth="1"/>
    <col min="3" max="3" width="9.140625" style="3"/>
    <col min="4" max="4" width="9.42578125" style="3" bestFit="1" customWidth="1"/>
    <col min="5" max="7" width="15.7109375" style="3" customWidth="1"/>
    <col min="8" max="8" width="12.7109375" style="3" customWidth="1"/>
    <col min="9" max="9" width="15.42578125" style="3" customWidth="1"/>
    <col min="10" max="10" width="12.28515625" style="3" customWidth="1"/>
    <col min="11" max="11" width="12.7109375" style="3" customWidth="1"/>
    <col min="12" max="12" width="12.85546875" style="3" customWidth="1"/>
    <col min="13" max="13" width="13.140625" style="3" customWidth="1"/>
    <col min="14" max="16384" width="9.140625" style="3"/>
  </cols>
  <sheetData>
    <row r="1" spans="1:18" x14ac:dyDescent="0.2">
      <c r="R1" s="7"/>
    </row>
    <row r="2" spans="1:18" ht="15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8" ht="18" customHeight="1" x14ac:dyDescent="0.2">
      <c r="A3" s="28" t="s">
        <v>14</v>
      </c>
      <c r="B3" s="29"/>
      <c r="C3" s="29"/>
      <c r="D3" s="29"/>
      <c r="E3" s="29"/>
      <c r="F3" s="29"/>
      <c r="G3" s="29"/>
      <c r="H3" s="29"/>
      <c r="I3" s="29"/>
      <c r="J3" s="29"/>
    </row>
    <row r="4" spans="1:18" x14ac:dyDescent="0.2">
      <c r="A4" s="4" t="s">
        <v>1</v>
      </c>
      <c r="B4" s="8"/>
      <c r="C4" s="4"/>
      <c r="D4" s="4"/>
      <c r="E4" s="4"/>
      <c r="F4" s="4"/>
      <c r="G4" s="4"/>
      <c r="H4" s="4"/>
      <c r="I4" s="4"/>
      <c r="J4" s="4"/>
    </row>
    <row r="6" spans="1:18" ht="37.5" customHeight="1" x14ac:dyDescent="0.2">
      <c r="A6" s="1" t="s">
        <v>2</v>
      </c>
      <c r="B6" s="1" t="s">
        <v>3</v>
      </c>
      <c r="C6" s="1" t="s">
        <v>4</v>
      </c>
      <c r="D6" s="1" t="s">
        <v>5</v>
      </c>
      <c r="E6" s="30" t="s">
        <v>6</v>
      </c>
      <c r="F6" s="31"/>
      <c r="G6" s="32"/>
      <c r="H6" s="9" t="s">
        <v>7</v>
      </c>
      <c r="I6" s="10" t="s">
        <v>12</v>
      </c>
      <c r="J6" s="9" t="s">
        <v>13</v>
      </c>
    </row>
    <row r="7" spans="1:18" x14ac:dyDescent="0.2">
      <c r="A7" s="1"/>
      <c r="B7" s="11"/>
      <c r="C7" s="1"/>
      <c r="D7" s="1"/>
      <c r="E7" s="1" t="s">
        <v>9</v>
      </c>
      <c r="F7" s="1" t="s">
        <v>10</v>
      </c>
      <c r="G7" s="1" t="s">
        <v>11</v>
      </c>
      <c r="H7" s="9"/>
      <c r="I7" s="10"/>
      <c r="J7" s="9"/>
    </row>
    <row r="8" spans="1:18" x14ac:dyDescent="0.2">
      <c r="A8" s="1">
        <v>1</v>
      </c>
      <c r="B8" s="25" t="s">
        <v>24</v>
      </c>
      <c r="C8" s="2" t="s">
        <v>8</v>
      </c>
      <c r="D8" s="21">
        <v>7</v>
      </c>
      <c r="E8" s="22">
        <v>52800</v>
      </c>
      <c r="F8" s="22">
        <v>54799</v>
      </c>
      <c r="G8" s="22">
        <v>55177</v>
      </c>
      <c r="H8" s="14">
        <f t="shared" ref="H8:H9" si="0">ROUND(STDEV(E8,F8,G8)/I8*100,2)</f>
        <v>2.35</v>
      </c>
      <c r="I8" s="12">
        <f t="shared" ref="I8:I9" si="1">ROUND(AVERAGE(E8:G8),2)</f>
        <v>54258.67</v>
      </c>
      <c r="J8" s="9"/>
      <c r="K8" s="6">
        <f t="shared" ref="K8:K9" si="2">D8*E8</f>
        <v>369600</v>
      </c>
      <c r="L8" s="6">
        <f t="shared" ref="L8:L9" si="3">D8*F8</f>
        <v>383593</v>
      </c>
      <c r="M8" s="6">
        <f t="shared" ref="M8:M9" si="4">D8*G8</f>
        <v>386239</v>
      </c>
    </row>
    <row r="9" spans="1:18" x14ac:dyDescent="0.2">
      <c r="A9" s="1">
        <v>2</v>
      </c>
      <c r="B9" s="18" t="s">
        <v>25</v>
      </c>
      <c r="C9" s="2" t="s">
        <v>8</v>
      </c>
      <c r="D9" s="24">
        <v>7</v>
      </c>
      <c r="E9" s="23">
        <v>1025</v>
      </c>
      <c r="F9" s="23">
        <v>799</v>
      </c>
      <c r="G9" s="23">
        <v>1319</v>
      </c>
      <c r="H9" s="14">
        <f t="shared" si="0"/>
        <v>24.89</v>
      </c>
      <c r="I9" s="12">
        <f t="shared" si="1"/>
        <v>1047.67</v>
      </c>
      <c r="J9" s="13"/>
      <c r="K9" s="6">
        <f t="shared" si="2"/>
        <v>7175</v>
      </c>
      <c r="L9" s="6">
        <f t="shared" si="3"/>
        <v>5593</v>
      </c>
      <c r="M9" s="6">
        <f t="shared" si="4"/>
        <v>9233</v>
      </c>
    </row>
    <row r="10" spans="1:18" ht="12.75" x14ac:dyDescent="0.2">
      <c r="A10" s="1">
        <v>3</v>
      </c>
      <c r="B10" s="19" t="s">
        <v>20</v>
      </c>
      <c r="C10" s="2" t="s">
        <v>8</v>
      </c>
      <c r="D10" s="24">
        <v>7</v>
      </c>
      <c r="E10" s="22">
        <v>17100</v>
      </c>
      <c r="F10" s="22">
        <v>16499</v>
      </c>
      <c r="G10" s="22">
        <v>20834</v>
      </c>
      <c r="H10" s="14">
        <f t="shared" ref="H10" si="5">ROUND(STDEV(E10,F10,G10)/I10*100,2)</f>
        <v>12.94</v>
      </c>
      <c r="I10" s="12">
        <f t="shared" ref="I10" si="6">ROUND(AVERAGE(E10:G10),2)</f>
        <v>18144.330000000002</v>
      </c>
      <c r="J10" s="15"/>
      <c r="K10" s="6">
        <f t="shared" ref="K10" si="7">D10*E10</f>
        <v>119700</v>
      </c>
      <c r="L10" s="6">
        <f t="shared" ref="L10" si="8">D10*F10</f>
        <v>115493</v>
      </c>
      <c r="M10" s="6">
        <f t="shared" ref="M10" si="9">D10*G10</f>
        <v>145838</v>
      </c>
    </row>
    <row r="11" spans="1:18" ht="13.5" customHeight="1" x14ac:dyDescent="0.2">
      <c r="A11" s="1">
        <v>4</v>
      </c>
      <c r="B11" s="19" t="s">
        <v>16</v>
      </c>
      <c r="C11" s="2" t="s">
        <v>8</v>
      </c>
      <c r="D11" s="24">
        <v>7</v>
      </c>
      <c r="E11" s="22">
        <v>1200</v>
      </c>
      <c r="F11" s="22">
        <v>1599</v>
      </c>
      <c r="G11" s="22">
        <v>1423</v>
      </c>
      <c r="H11" s="14">
        <f t="shared" ref="H11" si="10">ROUND(STDEV(E11,F11,G11)/I11*100,2)</f>
        <v>14.21</v>
      </c>
      <c r="I11" s="12">
        <f t="shared" ref="I11" si="11">ROUND(AVERAGE(E11:G11),2)</f>
        <v>1407.33</v>
      </c>
      <c r="J11" s="15"/>
      <c r="K11" s="6">
        <f>D11*E11</f>
        <v>8400</v>
      </c>
      <c r="L11" s="6">
        <f>D11*F11</f>
        <v>11193</v>
      </c>
      <c r="M11" s="6">
        <f>D11*G11</f>
        <v>9961</v>
      </c>
    </row>
    <row r="12" spans="1:18" ht="12.75" x14ac:dyDescent="0.2">
      <c r="A12" s="1">
        <v>5</v>
      </c>
      <c r="B12" s="19" t="s">
        <v>17</v>
      </c>
      <c r="C12" s="2" t="s">
        <v>8</v>
      </c>
      <c r="D12" s="24">
        <v>7</v>
      </c>
      <c r="E12" s="22">
        <v>680</v>
      </c>
      <c r="F12" s="22">
        <v>650</v>
      </c>
      <c r="G12" s="22">
        <v>863</v>
      </c>
      <c r="H12" s="14">
        <f t="shared" ref="H12:H19" si="12">ROUND(STDEV(E12,F12,G12)/I12*100,2)</f>
        <v>15.77</v>
      </c>
      <c r="I12" s="12">
        <f t="shared" ref="I12:I19" si="13">ROUND(AVERAGE(E12:G12),2)</f>
        <v>731</v>
      </c>
      <c r="J12" s="15"/>
      <c r="K12" s="6">
        <f t="shared" ref="K12:K19" si="14">D12*E12</f>
        <v>4760</v>
      </c>
      <c r="L12" s="6">
        <f t="shared" ref="L12:L19" si="15">D12*F12</f>
        <v>4550</v>
      </c>
      <c r="M12" s="6">
        <f t="shared" ref="M12:M19" si="16">D12*G12</f>
        <v>6041</v>
      </c>
    </row>
    <row r="13" spans="1:18" ht="12.75" x14ac:dyDescent="0.2">
      <c r="A13" s="1">
        <v>6</v>
      </c>
      <c r="B13" s="19" t="s">
        <v>15</v>
      </c>
      <c r="C13" s="2" t="s">
        <v>8</v>
      </c>
      <c r="D13" s="24">
        <v>7</v>
      </c>
      <c r="E13" s="22">
        <v>3550</v>
      </c>
      <c r="F13" s="22">
        <v>3699</v>
      </c>
      <c r="G13" s="22">
        <v>4798</v>
      </c>
      <c r="H13" s="14">
        <f t="shared" si="12"/>
        <v>16.97</v>
      </c>
      <c r="I13" s="12">
        <f t="shared" si="13"/>
        <v>4015.67</v>
      </c>
      <c r="J13" s="15"/>
      <c r="K13" s="6">
        <f t="shared" si="14"/>
        <v>24850</v>
      </c>
      <c r="L13" s="6">
        <f t="shared" si="15"/>
        <v>25893</v>
      </c>
      <c r="M13" s="6">
        <f t="shared" si="16"/>
        <v>33586</v>
      </c>
    </row>
    <row r="14" spans="1:18" ht="12.75" x14ac:dyDescent="0.2">
      <c r="A14" s="1">
        <v>7</v>
      </c>
      <c r="B14" s="19" t="s">
        <v>18</v>
      </c>
      <c r="C14" s="2" t="s">
        <v>8</v>
      </c>
      <c r="D14" s="24">
        <v>7</v>
      </c>
      <c r="E14" s="22">
        <v>1098</v>
      </c>
      <c r="F14" s="22">
        <v>799</v>
      </c>
      <c r="G14" s="22">
        <v>965</v>
      </c>
      <c r="H14" s="14">
        <f t="shared" si="12"/>
        <v>15.7</v>
      </c>
      <c r="I14" s="12">
        <f t="shared" si="13"/>
        <v>954</v>
      </c>
      <c r="J14" s="15"/>
      <c r="K14" s="6">
        <f t="shared" si="14"/>
        <v>7686</v>
      </c>
      <c r="L14" s="6">
        <f t="shared" si="15"/>
        <v>5593</v>
      </c>
      <c r="M14" s="6">
        <f t="shared" si="16"/>
        <v>6755</v>
      </c>
    </row>
    <row r="15" spans="1:18" ht="12" customHeight="1" x14ac:dyDescent="0.2">
      <c r="A15" s="1">
        <v>8</v>
      </c>
      <c r="B15" s="20" t="s">
        <v>19</v>
      </c>
      <c r="C15" s="2" t="s">
        <v>8</v>
      </c>
      <c r="D15" s="24">
        <v>7</v>
      </c>
      <c r="E15" s="22">
        <v>12300</v>
      </c>
      <c r="F15" s="22">
        <v>8599</v>
      </c>
      <c r="G15" s="22">
        <v>9510</v>
      </c>
      <c r="H15" s="14">
        <f t="shared" si="12"/>
        <v>19.02</v>
      </c>
      <c r="I15" s="12">
        <f t="shared" si="13"/>
        <v>10136.33</v>
      </c>
      <c r="J15" s="15"/>
      <c r="K15" s="6">
        <f t="shared" si="14"/>
        <v>86100</v>
      </c>
      <c r="L15" s="6">
        <f t="shared" si="15"/>
        <v>60193</v>
      </c>
      <c r="M15" s="6">
        <f t="shared" si="16"/>
        <v>66570</v>
      </c>
    </row>
    <row r="16" spans="1:18" ht="12.75" x14ac:dyDescent="0.2">
      <c r="A16" s="1">
        <v>9</v>
      </c>
      <c r="B16" s="19" t="s">
        <v>26</v>
      </c>
      <c r="C16" s="2" t="s">
        <v>8</v>
      </c>
      <c r="D16" s="24">
        <v>7</v>
      </c>
      <c r="E16" s="22">
        <v>33300</v>
      </c>
      <c r="F16" s="22">
        <v>30299</v>
      </c>
      <c r="G16" s="22">
        <v>28543</v>
      </c>
      <c r="H16" s="14">
        <f t="shared" si="12"/>
        <v>7.83</v>
      </c>
      <c r="I16" s="12">
        <f t="shared" si="13"/>
        <v>30714</v>
      </c>
      <c r="J16" s="15"/>
      <c r="K16" s="6">
        <f>D16*E16</f>
        <v>233100</v>
      </c>
      <c r="L16" s="6">
        <f t="shared" si="15"/>
        <v>212093</v>
      </c>
      <c r="M16" s="6">
        <f t="shared" si="16"/>
        <v>199801</v>
      </c>
    </row>
    <row r="17" spans="1:13" ht="12.75" x14ac:dyDescent="0.2">
      <c r="A17" s="1">
        <v>10</v>
      </c>
      <c r="B17" s="19" t="s">
        <v>22</v>
      </c>
      <c r="C17" s="2" t="s">
        <v>8</v>
      </c>
      <c r="D17" s="24">
        <v>7</v>
      </c>
      <c r="E17" s="22">
        <v>10400</v>
      </c>
      <c r="F17" s="22">
        <v>8599</v>
      </c>
      <c r="G17" s="22">
        <v>11749</v>
      </c>
      <c r="H17" s="14">
        <f t="shared" si="12"/>
        <v>15.42</v>
      </c>
      <c r="I17" s="12">
        <f t="shared" si="13"/>
        <v>10249.33</v>
      </c>
      <c r="J17" s="15"/>
      <c r="K17" s="6">
        <f t="shared" si="14"/>
        <v>72800</v>
      </c>
      <c r="L17" s="6">
        <f t="shared" si="15"/>
        <v>60193</v>
      </c>
      <c r="M17" s="6">
        <f t="shared" si="16"/>
        <v>82243</v>
      </c>
    </row>
    <row r="18" spans="1:13" ht="12.75" x14ac:dyDescent="0.2">
      <c r="A18" s="1">
        <v>11</v>
      </c>
      <c r="B18" s="19" t="s">
        <v>21</v>
      </c>
      <c r="C18" s="2"/>
      <c r="D18" s="24">
        <v>7</v>
      </c>
      <c r="E18" s="22">
        <v>6949</v>
      </c>
      <c r="F18" s="22">
        <v>6699</v>
      </c>
      <c r="G18" s="22">
        <v>7799</v>
      </c>
      <c r="H18" s="14">
        <f t="shared" si="12"/>
        <v>8.07</v>
      </c>
      <c r="I18" s="12">
        <f t="shared" si="13"/>
        <v>7149</v>
      </c>
      <c r="J18" s="15"/>
      <c r="K18" s="6">
        <f t="shared" si="14"/>
        <v>48643</v>
      </c>
      <c r="L18" s="6">
        <f t="shared" si="15"/>
        <v>46893</v>
      </c>
      <c r="M18" s="6">
        <f t="shared" si="16"/>
        <v>54593</v>
      </c>
    </row>
    <row r="19" spans="1:13" ht="12.75" x14ac:dyDescent="0.2">
      <c r="A19" s="1">
        <v>12</v>
      </c>
      <c r="B19" s="19" t="s">
        <v>23</v>
      </c>
      <c r="C19" s="2" t="s">
        <v>8</v>
      </c>
      <c r="D19" s="24">
        <v>7</v>
      </c>
      <c r="E19" s="22">
        <v>11300</v>
      </c>
      <c r="F19" s="22">
        <v>10999</v>
      </c>
      <c r="G19" s="22">
        <v>14007</v>
      </c>
      <c r="H19" s="14">
        <f t="shared" si="12"/>
        <v>13.69</v>
      </c>
      <c r="I19" s="12">
        <f t="shared" si="13"/>
        <v>12102</v>
      </c>
      <c r="J19" s="15"/>
      <c r="K19" s="6">
        <f t="shared" si="14"/>
        <v>79100</v>
      </c>
      <c r="L19" s="6">
        <f t="shared" si="15"/>
        <v>76993</v>
      </c>
      <c r="M19" s="6">
        <f t="shared" si="16"/>
        <v>98049</v>
      </c>
    </row>
    <row r="20" spans="1:13" x14ac:dyDescent="0.2">
      <c r="E20" s="5">
        <f>SUM(E8:E19)</f>
        <v>151702</v>
      </c>
      <c r="F20" s="5">
        <f>SUM(F8:F19)</f>
        <v>144039</v>
      </c>
      <c r="G20" s="5">
        <f>SUM(G8:G19)</f>
        <v>156987</v>
      </c>
      <c r="H20" s="5">
        <f t="shared" ref="H20" si="17">ROUND(STDEV(E20,F20,G20)/I20*100,2)</f>
        <v>4.3099999999999996</v>
      </c>
      <c r="I20" s="5">
        <f t="shared" ref="I20" si="18">ROUND(AVERAGE(E20:G20),2)</f>
        <v>150909.32999999999</v>
      </c>
      <c r="J20" s="16"/>
      <c r="K20" s="17">
        <f>SUM(K8:K19)</f>
        <v>1061914</v>
      </c>
      <c r="L20" s="17">
        <f t="shared" ref="L20:M20" si="19">SUM(L8:L19)</f>
        <v>1008273</v>
      </c>
      <c r="M20" s="17">
        <f t="shared" si="19"/>
        <v>1098909</v>
      </c>
    </row>
  </sheetData>
  <mergeCells count="3">
    <mergeCell ref="A2:J2"/>
    <mergeCell ref="A3:J3"/>
    <mergeCell ref="E6:G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Брагина Екатерина Владимировна</cp:lastModifiedBy>
  <cp:revision/>
  <cp:lastPrinted>2023-12-14T07:33:50Z</cp:lastPrinted>
  <dcterms:created xsi:type="dcterms:W3CDTF">2014-01-28T06:59:00Z</dcterms:created>
  <dcterms:modified xsi:type="dcterms:W3CDTF">2026-06-02T00:28:15Z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1049-11.2.0.11486</vt:lpwstr>
  </property>
  <property fmtid="{D5CDD505-2E9C-101B-9397-08002B2CF9AE}" pid="3" name="ICV">
    <vt:lpwstr>37699CE78EA644F4A7C40651F6DAF519</vt:lpwstr>
  </property>
</Properties>
</file>