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Общая папка обмена\Контрактный отдел\Аукционы 2026\Закупка №149-КЭФ ремонт автотранспорта\"/>
    </mc:Choice>
  </mc:AlternateContent>
  <xr:revisionPtr revIDLastSave="0" documentId="13_ncr:1_{624F5B8D-486E-4232-A8E1-CE7B8CBD08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еречень товара" sheetId="9" r:id="rId1"/>
  </sheets>
  <definedNames>
    <definedName name="_xlnm._FilterDatabase" localSheetId="0" hidden="1">'Перечень товара'!$E$1:$E$12</definedName>
    <definedName name="_xlnm.Print_Area" localSheetId="0">'Перечень товара'!$A$1:$Y$7</definedName>
  </definedNames>
  <calcPr calcId="191029"/>
</workbook>
</file>

<file path=xl/calcChain.xml><?xml version="1.0" encoding="utf-8"?>
<calcChain xmlns="http://schemas.openxmlformats.org/spreadsheetml/2006/main">
  <c r="H13" i="9" l="1"/>
  <c r="I13" i="9"/>
  <c r="I11" i="9"/>
  <c r="H11" i="9" s="1"/>
  <c r="E13" i="9" l="1"/>
  <c r="G13" i="9" l="1"/>
  <c r="F13" i="9"/>
  <c r="I12" i="9" l="1"/>
  <c r="H12" i="9" s="1"/>
  <c r="I8" i="9"/>
  <c r="H8" i="9" s="1"/>
  <c r="I9" i="9"/>
  <c r="H9" i="9" s="1"/>
  <c r="I10" i="9"/>
  <c r="H10" i="9" s="1"/>
</calcChain>
</file>

<file path=xl/sharedStrings.xml><?xml version="1.0" encoding="utf-8"?>
<sst xmlns="http://schemas.openxmlformats.org/spreadsheetml/2006/main" count="24" uniqueCount="20">
  <si>
    <t>Обоснование начальной (максимальной) цены договора</t>
  </si>
  <si>
    <t>Расчет начальной (максимальной) цены договора представлен в таблице:</t>
  </si>
  <si>
    <t>№ п/п</t>
  </si>
  <si>
    <t>Наименование объекта закупки</t>
  </si>
  <si>
    <t>Ед. изм.</t>
  </si>
  <si>
    <t>Кол-во</t>
  </si>
  <si>
    <t>Коммерческие предложения поставщиков. Цена за ед., руб.</t>
  </si>
  <si>
    <t>Коэффициент вариации *</t>
  </si>
  <si>
    <t>Средняя цена за ед., руб.</t>
  </si>
  <si>
    <t>Расчетная цена за ед. ** , руб.</t>
  </si>
  <si>
    <t>шт</t>
  </si>
  <si>
    <t>Поставщик №1</t>
  </si>
  <si>
    <t xml:space="preserve">Поставщик №2 </t>
  </si>
  <si>
    <t xml:space="preserve">Поставщик №3 </t>
  </si>
  <si>
    <t>Электротехнические работы</t>
  </si>
  <si>
    <t>Услуги моториста</t>
  </si>
  <si>
    <t>Слесарные работы</t>
  </si>
  <si>
    <t>Сварочные работы</t>
  </si>
  <si>
    <t>Ремонт агрегатов</t>
  </si>
  <si>
    <t>Объект закупки: Ремонт автотранспорта автомобилей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</si>
</sst>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\ ##0.00_р_._-;\-* #\ ##0.00_р_._-;_-* &quot;-&quot;??_р_._-;_-@_-"/>
    <numFmt numFmtId="165" formatCode="_-* #\ ##0.00\ _₽_-;\-* #\ ##0.00\ _₽_-;_-* &quot;-&quot;??\ _₽_-;_-@_-"/>
    <numFmt numFmtId="166" formatCode="#,##0.00\ _₽"/>
  </numFmts>
  <fonts count="11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"/>
      <family val="2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8">
    <xf numFmtId="0" fontId="0" fillId="0" borderId="0"/>
    <xf numFmtId="0" fontId="2" fillId="0" borderId="0">
      <alignment horizontal="left"/>
    </xf>
    <xf numFmtId="0" fontId="1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9" fillId="0" borderId="0"/>
  </cellStyleXfs>
  <cellXfs count="29">
    <xf numFmtId="0" fontId="0" fillId="0" borderId="0" xfId="0"/>
    <xf numFmtId="0" fontId="4" fillId="0" borderId="0" xfId="0" applyFont="1" applyAlignment="1">
      <alignment horizontal="right" vertical="center"/>
    </xf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64" fontId="7" fillId="2" borderId="3" xfId="3" applyFont="1" applyFill="1" applyBorder="1" applyAlignment="1">
      <alignment horizontal="right" vertical="center" wrapText="1"/>
    </xf>
    <xf numFmtId="0" fontId="4" fillId="2" borderId="1" xfId="0" applyFont="1" applyFill="1" applyBorder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6" fontId="4" fillId="0" borderId="6" xfId="0" applyNumberFormat="1" applyFont="1" applyBorder="1" applyAlignment="1">
      <alignment horizontal="center" vertical="center" wrapText="1"/>
    </xf>
    <xf numFmtId="166" fontId="4" fillId="2" borderId="0" xfId="0" applyNumberFormat="1" applyFont="1" applyFill="1" applyAlignment="1">
      <alignment horizontal="center" vertical="center"/>
    </xf>
    <xf numFmtId="0" fontId="10" fillId="0" borderId="7" xfId="0" applyFont="1" applyBorder="1" applyAlignment="1">
      <alignment horizontal="justify" vertical="center" wrapText="1"/>
    </xf>
    <xf numFmtId="0" fontId="10" fillId="0" borderId="7" xfId="0" applyFont="1" applyBorder="1" applyAlignment="1">
      <alignment vertical="center" wrapText="1"/>
    </xf>
    <xf numFmtId="0" fontId="10" fillId="2" borderId="7" xfId="0" applyFont="1" applyFill="1" applyBorder="1" applyAlignment="1">
      <alignment horizontal="justify" vertical="center" wrapText="1"/>
    </xf>
    <xf numFmtId="0" fontId="5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2" xfId="7" xr:uid="{00000000-0005-0000-0000-000001000000}"/>
    <cellStyle name="Обычный 2 2" xfId="2" xr:uid="{00000000-0005-0000-0000-000002000000}"/>
    <cellStyle name="Обычный 4" xfId="1" xr:uid="{00000000-0005-0000-0000-000003000000}"/>
    <cellStyle name="Финансовый" xfId="3" builtinId="3"/>
    <cellStyle name="Финансовый 2" xfId="4" xr:uid="{00000000-0005-0000-0000-000005000000}"/>
    <cellStyle name="Финансовый 3" xfId="5" xr:uid="{00000000-0005-0000-0000-000006000000}"/>
    <cellStyle name="Финансовый 4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"/>
  <sheetViews>
    <sheetView tabSelected="1" zoomScale="120" zoomScaleNormal="120" workbookViewId="0">
      <selection activeCell="K15" sqref="K15"/>
    </sheetView>
  </sheetViews>
  <sheetFormatPr defaultColWidth="8.85546875" defaultRowHeight="12" x14ac:dyDescent="0.2"/>
  <cols>
    <col min="1" max="1" width="9.42578125" style="9" bestFit="1" customWidth="1"/>
    <col min="2" max="2" width="25.7109375" style="9" customWidth="1"/>
    <col min="3" max="3" width="9.140625" style="9"/>
    <col min="4" max="4" width="9.42578125" style="9" bestFit="1" customWidth="1"/>
    <col min="5" max="5" width="16.7109375" style="15" customWidth="1"/>
    <col min="6" max="6" width="16.5703125" style="15" customWidth="1"/>
    <col min="7" max="7" width="20.140625" style="15" customWidth="1"/>
    <col min="8" max="8" width="9.5703125" style="9" bestFit="1" customWidth="1"/>
    <col min="9" max="9" width="13.5703125" style="9" customWidth="1"/>
    <col min="10" max="10" width="9.140625" style="9"/>
    <col min="11" max="11" width="9.85546875" style="2" bestFit="1" customWidth="1"/>
    <col min="12" max="16384" width="8.85546875" style="2"/>
  </cols>
  <sheetData>
    <row r="1" spans="1:18" x14ac:dyDescent="0.2">
      <c r="R1" s="1"/>
    </row>
    <row r="2" spans="1:18" ht="15" x14ac:dyDescent="0.25">
      <c r="A2" s="22" t="s">
        <v>0</v>
      </c>
      <c r="B2" s="23"/>
      <c r="C2" s="23"/>
      <c r="D2" s="23"/>
      <c r="E2" s="23"/>
      <c r="F2" s="23"/>
      <c r="G2" s="23"/>
      <c r="H2" s="23"/>
      <c r="I2" s="23"/>
      <c r="J2" s="23"/>
    </row>
    <row r="3" spans="1:18" ht="24.6" customHeight="1" x14ac:dyDescent="0.2">
      <c r="A3" s="24" t="s">
        <v>19</v>
      </c>
      <c r="B3" s="25"/>
      <c r="C3" s="25"/>
      <c r="D3" s="25"/>
      <c r="E3" s="25"/>
      <c r="F3" s="25"/>
      <c r="G3" s="25"/>
      <c r="H3" s="25"/>
      <c r="I3" s="25"/>
      <c r="J3" s="25"/>
    </row>
    <row r="4" spans="1:18" x14ac:dyDescent="0.2">
      <c r="A4" s="10" t="s">
        <v>1</v>
      </c>
      <c r="B4" s="11"/>
      <c r="C4" s="10"/>
      <c r="D4" s="10"/>
      <c r="E4" s="16"/>
      <c r="F4" s="16"/>
      <c r="G4" s="16"/>
      <c r="H4" s="10"/>
      <c r="I4" s="10"/>
      <c r="J4" s="10"/>
    </row>
    <row r="6" spans="1:18" ht="48" x14ac:dyDescent="0.2">
      <c r="A6" s="3" t="s">
        <v>2</v>
      </c>
      <c r="B6" s="3" t="s">
        <v>3</v>
      </c>
      <c r="C6" s="3" t="s">
        <v>4</v>
      </c>
      <c r="D6" s="3" t="s">
        <v>5</v>
      </c>
      <c r="E6" s="26" t="s">
        <v>6</v>
      </c>
      <c r="F6" s="27"/>
      <c r="G6" s="28"/>
      <c r="H6" s="12" t="s">
        <v>7</v>
      </c>
      <c r="I6" s="13" t="s">
        <v>8</v>
      </c>
      <c r="J6" s="12" t="s">
        <v>9</v>
      </c>
    </row>
    <row r="7" spans="1:18" x14ac:dyDescent="0.2">
      <c r="A7" s="3"/>
      <c r="B7" s="14"/>
      <c r="C7" s="3"/>
      <c r="D7" s="3"/>
      <c r="E7" s="3" t="s">
        <v>11</v>
      </c>
      <c r="F7" s="3" t="s">
        <v>12</v>
      </c>
      <c r="G7" s="3" t="s">
        <v>13</v>
      </c>
      <c r="H7" s="12"/>
      <c r="I7" s="13"/>
      <c r="J7" s="12"/>
    </row>
    <row r="8" spans="1:18" ht="12.75" thickBot="1" x14ac:dyDescent="0.25">
      <c r="A8" s="3">
        <v>1</v>
      </c>
      <c r="B8" s="20" t="s">
        <v>14</v>
      </c>
      <c r="C8" s="4" t="s">
        <v>10</v>
      </c>
      <c r="D8" s="5">
        <v>1</v>
      </c>
      <c r="E8" s="17">
        <v>3500</v>
      </c>
      <c r="F8" s="17">
        <v>3700</v>
      </c>
      <c r="G8" s="17">
        <v>3700</v>
      </c>
      <c r="H8" s="6">
        <f t="shared" ref="H8:H12" si="0">ROUND(STDEV(E8,F8,G8)/I8*100,2)</f>
        <v>3.18</v>
      </c>
      <c r="I8" s="7">
        <f t="shared" ref="I8:I12" si="1">ROUND(AVERAGE(E8:G8),2)</f>
        <v>3633.33</v>
      </c>
      <c r="J8" s="8"/>
    </row>
    <row r="9" spans="1:18" ht="12.75" thickBot="1" x14ac:dyDescent="0.25">
      <c r="A9" s="3">
        <v>2</v>
      </c>
      <c r="B9" s="19" t="s">
        <v>15</v>
      </c>
      <c r="C9" s="4" t="s">
        <v>10</v>
      </c>
      <c r="D9" s="5">
        <v>1</v>
      </c>
      <c r="E9" s="17">
        <v>3500</v>
      </c>
      <c r="F9" s="17">
        <v>3700</v>
      </c>
      <c r="G9" s="17">
        <v>3700</v>
      </c>
      <c r="H9" s="6">
        <f t="shared" si="0"/>
        <v>3.18</v>
      </c>
      <c r="I9" s="7">
        <f t="shared" si="1"/>
        <v>3633.33</v>
      </c>
      <c r="J9" s="8"/>
    </row>
    <row r="10" spans="1:18" ht="12.75" thickBot="1" x14ac:dyDescent="0.25">
      <c r="A10" s="3">
        <v>3</v>
      </c>
      <c r="B10" s="19" t="s">
        <v>16</v>
      </c>
      <c r="C10" s="4" t="s">
        <v>10</v>
      </c>
      <c r="D10" s="5">
        <v>1</v>
      </c>
      <c r="E10" s="17">
        <v>3000</v>
      </c>
      <c r="F10" s="17">
        <v>3200</v>
      </c>
      <c r="G10" s="17">
        <v>3200</v>
      </c>
      <c r="H10" s="6">
        <f>ROUND(STDEV(E10,F10,G10)/I10*100,2)</f>
        <v>3.69</v>
      </c>
      <c r="I10" s="7">
        <f t="shared" si="1"/>
        <v>3133.33</v>
      </c>
      <c r="J10" s="8"/>
    </row>
    <row r="11" spans="1:18" ht="12.75" customHeight="1" thickBot="1" x14ac:dyDescent="0.25">
      <c r="A11" s="3">
        <v>4</v>
      </c>
      <c r="B11" s="21" t="s">
        <v>17</v>
      </c>
      <c r="C11" s="4" t="s">
        <v>10</v>
      </c>
      <c r="D11" s="5">
        <v>1</v>
      </c>
      <c r="E11" s="17">
        <v>4900</v>
      </c>
      <c r="F11" s="17">
        <v>5300</v>
      </c>
      <c r="G11" s="17">
        <v>5300</v>
      </c>
      <c r="H11" s="6">
        <f>ROUND(STDEV(E11,F11,G11)/I11*100,2)</f>
        <v>4.47</v>
      </c>
      <c r="I11" s="7">
        <f t="shared" si="1"/>
        <v>5166.67</v>
      </c>
      <c r="J11" s="8"/>
    </row>
    <row r="12" spans="1:18" ht="12.75" thickBot="1" x14ac:dyDescent="0.25">
      <c r="A12" s="3">
        <v>5</v>
      </c>
      <c r="B12" s="19" t="s">
        <v>18</v>
      </c>
      <c r="C12" s="4" t="s">
        <v>10</v>
      </c>
      <c r="D12" s="5">
        <v>1</v>
      </c>
      <c r="E12" s="17">
        <v>4000</v>
      </c>
      <c r="F12" s="17">
        <v>4200</v>
      </c>
      <c r="G12" s="17">
        <v>4200</v>
      </c>
      <c r="H12" s="6">
        <f t="shared" si="0"/>
        <v>2.79</v>
      </c>
      <c r="I12" s="7">
        <f t="shared" si="1"/>
        <v>4133.33</v>
      </c>
      <c r="J12" s="8"/>
    </row>
    <row r="13" spans="1:18" x14ac:dyDescent="0.2">
      <c r="E13" s="18">
        <f>SUM(E8:E12)</f>
        <v>18900</v>
      </c>
      <c r="F13" s="18">
        <f>SUM(F8:F12)</f>
        <v>20100</v>
      </c>
      <c r="G13" s="18">
        <f>SUM(G8:G12)</f>
        <v>20100</v>
      </c>
      <c r="H13" s="18">
        <f t="shared" ref="H13:I13" si="2">SUM(H8:H12)</f>
        <v>17.309999999999999</v>
      </c>
      <c r="I13" s="18">
        <f t="shared" si="2"/>
        <v>19699.989999999998</v>
      </c>
    </row>
  </sheetData>
  <autoFilter ref="E1:E12" xr:uid="{00000000-0009-0000-0000-000000000000}"/>
  <mergeCells count="3">
    <mergeCell ref="A2:J2"/>
    <mergeCell ref="A3:J3"/>
    <mergeCell ref="E6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 товара</vt:lpstr>
      <vt:lpstr>'Перечень товара'!Область_печати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Седьюрова Галина Александровна</dc:creator>
  <cp:lastModifiedBy>Брагина Екатерина Владимировна</cp:lastModifiedBy>
  <cp:revision/>
  <cp:lastPrinted>2023-03-06T05:06:35Z</cp:lastPrinted>
  <dcterms:created xsi:type="dcterms:W3CDTF">2014-01-28T06:59:00Z</dcterms:created>
  <dcterms:modified xsi:type="dcterms:W3CDTF">2026-05-24T01:06:22Z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1049-11.2.0.11486</vt:lpwstr>
  </property>
  <property fmtid="{D5CDD505-2E9C-101B-9397-08002B2CF9AE}" pid="3" name="ICV">
    <vt:lpwstr>37699CE78EA644F4A7C40651F6DAF519</vt:lpwstr>
  </property>
</Properties>
</file>