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43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Лист1!$A$1:$L$26</definedName>
    <definedName name="Способызакупок">[1]Легенда!$O$9:$O$12</definedName>
  </definedNames>
  <calcPr calcId="162913"/>
</workbook>
</file>

<file path=xl/calcChain.xml><?xml version="1.0" encoding="utf-8"?>
<calcChain xmlns="http://schemas.openxmlformats.org/spreadsheetml/2006/main">
  <c r="L12" i="1" l="1"/>
  <c r="L10" i="1"/>
  <c r="L11" i="1"/>
  <c r="L9" i="1"/>
  <c r="J10" i="1"/>
  <c r="I10" i="1" s="1"/>
  <c r="J11" i="1"/>
  <c r="I11" i="1" s="1"/>
  <c r="J9" i="1" l="1"/>
  <c r="I9" i="1" l="1"/>
</calcChain>
</file>

<file path=xl/sharedStrings.xml><?xml version="1.0" encoding="utf-8"?>
<sst xmlns="http://schemas.openxmlformats.org/spreadsheetml/2006/main" count="27" uniqueCount="25">
  <si>
    <t>№</t>
  </si>
  <si>
    <t>Наименование</t>
  </si>
  <si>
    <t>Ед. изм.</t>
  </si>
  <si>
    <t>Кол-во</t>
  </si>
  <si>
    <t>ИТОГО:</t>
  </si>
  <si>
    <t>___________________</t>
  </si>
  <si>
    <t>Коэффициент вариации цен (не должен превышать 33%)</t>
  </si>
  <si>
    <t>Расчёт начальной (максимальной) цены договора методом сопоставимых рыночных цен (анализа рынка)</t>
  </si>
  <si>
    <t>Однородность совокупности значений выявленных цен, используемых в расчёте НМЦД</t>
  </si>
  <si>
    <t>Коммерческие предложения (руб.)</t>
  </si>
  <si>
    <t>Средняя арифметическая цена за единицу товара, руб.</t>
  </si>
  <si>
    <t>Расчётная цена за единицу товара, руб.</t>
  </si>
  <si>
    <t>НМЦД, руб.</t>
  </si>
  <si>
    <t>к конкурсной документации</t>
  </si>
  <si>
    <t xml:space="preserve">Исполнитель: </t>
  </si>
  <si>
    <t xml:space="preserve">Подготовил: </t>
  </si>
  <si>
    <t>начальник котельной Цыбыков С.В</t>
  </si>
  <si>
    <t>комплект</t>
  </si>
  <si>
    <t>В результате проведённого расчёта НМЦД составила: 2553000,00(два миллиона пятьсот пятьдесят три тысячи )рублей 00 копеек.</t>
  </si>
  <si>
    <t xml:space="preserve">Экранные  трубы котла КЕВ6,5-14 (комплект)  </t>
  </si>
  <si>
    <t>Конвективные трубы котла КЕВ6,5-14 (комплект)</t>
  </si>
  <si>
    <t xml:space="preserve">Опускные, перепускные трубы котла КЕВ6,5-14 (комплект)  </t>
  </si>
  <si>
    <t>КП №1</t>
  </si>
  <si>
    <t>КП №2</t>
  </si>
  <si>
    <t>КП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</si>
</sst>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2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942975</xdr:colOff>
      <xdr:row>4</xdr:row>
      <xdr:rowOff>0</xdr:rowOff>
    </xdr:from>
    <xdr:to>
      <xdr:col>4</xdr:col>
      <xdr:colOff>1295400</xdr:colOff>
      <xdr:row>4</xdr:row>
      <xdr:rowOff>0</xdr:rowOff>
    </xdr:to>
    <xdr:pic>
      <xdr:nvPicPr>
        <xdr:cNvPr id="1025" name="Рисунок 2" descr="http://www.consultant.ru/document/objects/LAW_153376_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904875"/>
          <a:ext cx="1295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942975</xdr:colOff>
      <xdr:row>4</xdr:row>
      <xdr:rowOff>0</xdr:rowOff>
    </xdr:from>
    <xdr:to>
      <xdr:col>4</xdr:col>
      <xdr:colOff>1295400</xdr:colOff>
      <xdr:row>4</xdr:row>
      <xdr:rowOff>0</xdr:rowOff>
    </xdr:to>
    <xdr:pic>
      <xdr:nvPicPr>
        <xdr:cNvPr id="1026" name="Рисунок 2" descr="http://www.consultant.ru/document/objects/LAW_153376_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904875"/>
          <a:ext cx="1295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942975</xdr:colOff>
      <xdr:row>4</xdr:row>
      <xdr:rowOff>0</xdr:rowOff>
    </xdr:from>
    <xdr:to>
      <xdr:col>4</xdr:col>
      <xdr:colOff>1295400</xdr:colOff>
      <xdr:row>4</xdr:row>
      <xdr:rowOff>0</xdr:rowOff>
    </xdr:to>
    <xdr:pic>
      <xdr:nvPicPr>
        <xdr:cNvPr id="1027" name="Рисунок 2" descr="http://www.consultant.ru/document/objects/LAW_153376_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904875"/>
          <a:ext cx="1295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942975</xdr:colOff>
      <xdr:row>4</xdr:row>
      <xdr:rowOff>0</xdr:rowOff>
    </xdr:from>
    <xdr:to>
      <xdr:col>4</xdr:col>
      <xdr:colOff>1295400</xdr:colOff>
      <xdr:row>4</xdr:row>
      <xdr:rowOff>0</xdr:rowOff>
    </xdr:to>
    <xdr:pic>
      <xdr:nvPicPr>
        <xdr:cNvPr id="1028" name="Рисунок 2" descr="http://www.consultant.ru/document/objects/LAW_153376_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904875"/>
          <a:ext cx="1295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942975</xdr:colOff>
      <xdr:row>4</xdr:row>
      <xdr:rowOff>0</xdr:rowOff>
    </xdr:from>
    <xdr:to>
      <xdr:col>4</xdr:col>
      <xdr:colOff>1295400</xdr:colOff>
      <xdr:row>4</xdr:row>
      <xdr:rowOff>0</xdr:rowOff>
    </xdr:to>
    <xdr:pic>
      <xdr:nvPicPr>
        <xdr:cNvPr id="1029" name="Рисунок 2" descr="http://www.consultant.ru/document/objects/LAW_153376_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904875"/>
          <a:ext cx="1295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942975</xdr:colOff>
      <xdr:row>4</xdr:row>
      <xdr:rowOff>0</xdr:rowOff>
    </xdr:from>
    <xdr:to>
      <xdr:col>4</xdr:col>
      <xdr:colOff>1295400</xdr:colOff>
      <xdr:row>4</xdr:row>
      <xdr:rowOff>0</xdr:rowOff>
    </xdr:to>
    <xdr:pic>
      <xdr:nvPicPr>
        <xdr:cNvPr id="1030" name="Рисунок 2" descr="http://www.consultant.ru/document/objects/LAW_153376_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904875"/>
          <a:ext cx="1295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ecus\&#1054;&#1058;&#1044;&#1045;&#1051;&#1067;\&#1059;&#1087;&#1088;&#1072;&#1074;&#1083;&#1077;&#1085;&#1080;&#1077;%20&#1084;&#1072;&#1090;&#1077;&#1088;&#1080;&#1072;&#1083;&#1100;&#1085;&#1086;-&#1090;&#1077;&#1093;&#1085;&#1080;&#1095;&#1077;&#1089;&#1082;&#1086;&#1075;&#1086;%20&#1089;&#1085;&#1072;&#1073;&#1078;&#1077;&#1085;&#1080;&#1103;\&#1050;&#1086;&#1085;&#1090;&#1088;&#1072;&#1082;&#1090;&#1085;&#1072;&#1103;%20&#1089;&#1083;&#1091;&#1078;&#1073;&#1072;\&#1053;&#1054;&#1056;&#1052;&#1040;&#1058;&#1048;&#1042;&#1050;&#1040;\&#1056;&#1045;&#1043;&#1051;&#1040;&#1052;&#1045;&#1053;&#1058;%20&#1074;&#1079;&#1072;&#1080;&#1084;&#1086;&#1076;&#1077;&#1081;&#1089;&#1090;&#1074;&#1080;&#1103;\NEW%20&#1056;&#1045;&#1043;&#1051;&#1040;&#1052;&#1045;&#1053;&#1058;\&#1055;&#1088;&#1080;&#1083;&#1086;&#1078;&#1077;&#1085;&#1080;&#1077;%20&#8470;%205%20&#1053;&#1052;&#1062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двух КП"/>
      <sheetName val="для трех КП"/>
      <sheetName val="для четырех КП"/>
      <sheetName val="для пяти КП"/>
      <sheetName val="Легенда"/>
    </sheetNames>
    <sheetDataSet>
      <sheetData sheetId="0"/>
      <sheetData sheetId="1"/>
      <sheetData sheetId="2"/>
      <sheetData sheetId="3"/>
      <sheetData sheetId="4">
        <row r="9">
          <cell r="O9" t="str">
            <v>к извещению о проведении запроса котировок в электронной форме</v>
          </cell>
        </row>
        <row r="10">
          <cell r="O10" t="str">
            <v>к аукционной документации</v>
          </cell>
        </row>
        <row r="11">
          <cell r="O11" t="str">
            <v>к запросу предложений в электронной форме</v>
          </cell>
        </row>
        <row r="12">
          <cell r="O12" t="str">
            <v>к конкурсной документации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view="pageBreakPreview" zoomScale="60" zoomScaleNormal="60" workbookViewId="0">
      <selection activeCell="A11" sqref="A11"/>
    </sheetView>
  </sheetViews>
  <sheetFormatPr defaultRowHeight="18.75" x14ac:dyDescent="0.3"/>
  <cols>
    <col min="1" max="1" width="9.140625" style="13"/>
    <col min="2" max="2" width="53.85546875" style="13" customWidth="1"/>
    <col min="3" max="3" width="9.140625" style="13"/>
    <col min="4" max="4" width="12" style="13" customWidth="1"/>
    <col min="5" max="7" width="23.85546875" style="13" customWidth="1"/>
    <col min="8" max="8" width="30.28515625" style="13" hidden="1" customWidth="1"/>
    <col min="9" max="9" width="22.42578125" style="13" customWidth="1"/>
    <col min="10" max="11" width="19" style="13" customWidth="1"/>
    <col min="12" max="12" width="49.42578125" style="13" customWidth="1"/>
    <col min="13" max="16384" width="9.140625" style="13"/>
  </cols>
  <sheetData>
    <row r="1" spans="1:13" x14ac:dyDescent="0.3">
      <c r="I1" s="10"/>
    </row>
    <row r="2" spans="1:13" ht="18.75" customHeight="1" x14ac:dyDescent="0.3">
      <c r="G2" s="20" t="s">
        <v>13</v>
      </c>
      <c r="H2" s="20"/>
      <c r="I2" s="20"/>
      <c r="J2" s="20"/>
      <c r="K2" s="20"/>
      <c r="L2" s="20"/>
      <c r="M2" s="20"/>
    </row>
    <row r="3" spans="1:13" ht="18.75" customHeight="1" x14ac:dyDescent="0.3">
      <c r="I3" s="10"/>
    </row>
    <row r="4" spans="1:13" ht="15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ht="1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5.5" customHeight="1" x14ac:dyDescent="0.3">
      <c r="A6" s="25" t="s">
        <v>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3" ht="57" customHeight="1" x14ac:dyDescent="0.3">
      <c r="A7" s="26" t="s">
        <v>0</v>
      </c>
      <c r="B7" s="26" t="s">
        <v>1</v>
      </c>
      <c r="C7" s="26" t="s">
        <v>2</v>
      </c>
      <c r="D7" s="26" t="s">
        <v>3</v>
      </c>
      <c r="E7" s="28" t="s">
        <v>9</v>
      </c>
      <c r="F7" s="29"/>
      <c r="G7" s="29"/>
      <c r="H7" s="30"/>
      <c r="I7" s="28" t="s">
        <v>8</v>
      </c>
      <c r="J7" s="29"/>
      <c r="K7" s="30"/>
      <c r="L7" s="26" t="s">
        <v>12</v>
      </c>
    </row>
    <row r="8" spans="1:13" ht="168" customHeight="1" x14ac:dyDescent="0.3">
      <c r="A8" s="27"/>
      <c r="B8" s="27"/>
      <c r="C8" s="27"/>
      <c r="D8" s="27"/>
      <c r="E8" s="9" t="s">
        <v>22</v>
      </c>
      <c r="F8" s="9" t="s">
        <v>23</v>
      </c>
      <c r="G8" s="9" t="s">
        <v>24</v>
      </c>
      <c r="H8" s="7"/>
      <c r="I8" s="7" t="s">
        <v>6</v>
      </c>
      <c r="J8" s="7" t="s">
        <v>10</v>
      </c>
      <c r="K8" s="7" t="s">
        <v>11</v>
      </c>
      <c r="L8" s="27"/>
    </row>
    <row r="9" spans="1:13" ht="168" customHeight="1" x14ac:dyDescent="0.3">
      <c r="A9" s="12">
        <v>1</v>
      </c>
      <c r="B9" s="12" t="s">
        <v>19</v>
      </c>
      <c r="C9" s="12" t="s">
        <v>17</v>
      </c>
      <c r="D9" s="12">
        <v>1</v>
      </c>
      <c r="E9" s="9">
        <v>568120</v>
      </c>
      <c r="F9" s="9">
        <v>700000</v>
      </c>
      <c r="G9" s="9">
        <v>700000</v>
      </c>
      <c r="H9" s="7"/>
      <c r="I9" s="7">
        <f>ROUND(STDEV(E9,F9,G9)/J9*100,2)</f>
        <v>11.61</v>
      </c>
      <c r="J9" s="7">
        <f>ROUND(AVERAGE(E9:G9),2)</f>
        <v>656040</v>
      </c>
      <c r="K9" s="7"/>
      <c r="L9" s="12">
        <f>ROUND(IF(J9&gt;0,J9,I9)*D9,2)</f>
        <v>656040</v>
      </c>
    </row>
    <row r="10" spans="1:13" ht="168" customHeight="1" x14ac:dyDescent="0.3">
      <c r="A10" s="12">
        <v>2</v>
      </c>
      <c r="B10" s="12" t="s">
        <v>20</v>
      </c>
      <c r="C10" s="12" t="s">
        <v>17</v>
      </c>
      <c r="D10" s="12">
        <v>1</v>
      </c>
      <c r="E10" s="9">
        <v>886440</v>
      </c>
      <c r="F10" s="9">
        <v>1150000</v>
      </c>
      <c r="G10" s="9">
        <v>1150000</v>
      </c>
      <c r="H10" s="7"/>
      <c r="I10" s="7">
        <f t="shared" ref="I10:I11" si="0">ROUND(STDEV(E10,F10,G10)/J10*100,2)</f>
        <v>14.33</v>
      </c>
      <c r="J10" s="7">
        <f t="shared" ref="J10:J11" si="1">ROUND(AVERAGE(E10:G10),2)</f>
        <v>1062146.67</v>
      </c>
      <c r="K10" s="11"/>
      <c r="L10" s="12">
        <f t="shared" ref="L10:L11" si="2">ROUND(IF(J10&gt;0,J10,I10)*D10,2)</f>
        <v>1062146.67</v>
      </c>
    </row>
    <row r="11" spans="1:13" ht="168" customHeight="1" x14ac:dyDescent="0.3">
      <c r="A11" s="12">
        <v>3</v>
      </c>
      <c r="B11" s="12" t="s">
        <v>21</v>
      </c>
      <c r="C11" s="12" t="s">
        <v>17</v>
      </c>
      <c r="D11" s="12">
        <v>1</v>
      </c>
      <c r="E11" s="9">
        <v>81000</v>
      </c>
      <c r="F11" s="9">
        <v>70000</v>
      </c>
      <c r="G11" s="9">
        <v>70000</v>
      </c>
      <c r="H11" s="7"/>
      <c r="I11" s="7">
        <f t="shared" si="0"/>
        <v>8.6199999999999992</v>
      </c>
      <c r="J11" s="7">
        <f t="shared" si="1"/>
        <v>73666.67</v>
      </c>
      <c r="K11" s="11"/>
      <c r="L11" s="12">
        <f t="shared" si="2"/>
        <v>73666.67</v>
      </c>
    </row>
    <row r="12" spans="1:13" ht="137.25" customHeight="1" x14ac:dyDescent="0.3">
      <c r="L12" s="13">
        <f>L9+L10+L11</f>
        <v>1791853.3399999999</v>
      </c>
    </row>
    <row r="13" spans="1:13" ht="42" customHeight="1" x14ac:dyDescent="0.3">
      <c r="A13" s="21" t="s">
        <v>4</v>
      </c>
      <c r="B13" s="22"/>
      <c r="C13" s="22"/>
      <c r="D13" s="22"/>
      <c r="E13" s="22"/>
      <c r="F13" s="22"/>
      <c r="G13" s="22"/>
      <c r="H13" s="22"/>
      <c r="I13" s="22"/>
      <c r="J13" s="22"/>
      <c r="K13" s="23"/>
      <c r="L13" s="8"/>
    </row>
    <row r="14" spans="1:13" ht="15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3" ht="1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 s="17" customFormat="1" ht="24.75" customHeight="1" x14ac:dyDescent="0.3">
      <c r="A16" s="24" t="s">
        <v>18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5" customHeight="1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15" customHeight="1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25.5" customHeight="1" x14ac:dyDescent="0.3">
      <c r="A21" s="2" t="s">
        <v>14</v>
      </c>
      <c r="B21" s="5"/>
      <c r="C21" s="6" t="s">
        <v>16</v>
      </c>
      <c r="D21" s="4"/>
      <c r="E21" s="3"/>
      <c r="F21" s="18"/>
      <c r="G21" s="18"/>
      <c r="H21" s="18"/>
      <c r="I21" s="18"/>
      <c r="J21" s="18"/>
      <c r="K21" s="18"/>
      <c r="L21" s="18"/>
    </row>
    <row r="22" spans="1:12" ht="15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15" customHeight="1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1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ht="24.75" customHeight="1" x14ac:dyDescent="0.3">
      <c r="A25" s="2" t="s">
        <v>15</v>
      </c>
      <c r="B25" s="5"/>
      <c r="C25" s="6" t="s">
        <v>5</v>
      </c>
      <c r="D25" s="4"/>
      <c r="E25" s="3"/>
      <c r="F25" s="3"/>
      <c r="G25" s="14"/>
      <c r="H25" s="14"/>
      <c r="I25" s="14"/>
      <c r="J25" s="14"/>
      <c r="K25" s="14"/>
      <c r="L25" s="14"/>
    </row>
    <row r="26" spans="1:12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s="1" customFormat="1" ht="16.5" customHeight="1" x14ac:dyDescent="0.3"/>
    <row r="28" spans="1:12" s="1" customFormat="1" ht="15.75" customHeight="1" x14ac:dyDescent="0.3"/>
    <row r="29" spans="1:12" s="1" customFormat="1" ht="16.5" customHeight="1" x14ac:dyDescent="0.3"/>
    <row r="30" spans="1:12" s="1" customFormat="1" x14ac:dyDescent="0.3"/>
    <row r="31" spans="1:12" s="1" customFormat="1" x14ac:dyDescent="0.3"/>
    <row r="32" spans="1:12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</sheetData>
  <mergeCells count="11">
    <mergeCell ref="G2:M2"/>
    <mergeCell ref="A13:K13"/>
    <mergeCell ref="A16:L16"/>
    <mergeCell ref="A6:L6"/>
    <mergeCell ref="A7:A8"/>
    <mergeCell ref="B7:B8"/>
    <mergeCell ref="C7:C8"/>
    <mergeCell ref="E7:H7"/>
    <mergeCell ref="I7:K7"/>
    <mergeCell ref="L7:L8"/>
    <mergeCell ref="D7:D8"/>
  </mergeCells>
  <phoneticPr fontId="0" type="noConversion"/>
  <pageMargins left="0" right="0" top="0" bottom="0" header="0" footer="0"/>
  <pageSetup paperSize="9" scale="54" fitToHeight="0" orientation="landscape" r:id="rId1"/>
  <ignoredErrors>
    <ignoredError sqref="J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2026-06-17T06:35:42Z</dcterms:modified>
</cp:coreProperties>
</file>