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Гальченко Р\!!!Закупки\ЛАДОГА\2026\Обучение работников (10122)\"/>
    </mc:Choice>
  </mc:AlternateContent>
  <bookViews>
    <workbookView xWindow="0" yWindow="0" windowWidth="23040" windowHeight="9492"/>
  </bookViews>
  <sheets>
    <sheet name="Расчет цены" sheetId="2" r:id="rId1"/>
  </sheets>
  <definedNames>
    <definedName name="_xlnm.Print_Area" localSheetId="0">'Расчет цены'!$A$1:$O$50</definedName>
  </definedNames>
  <calcPr calcId="162913" calcOnSave="0" concurrentCalc="0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K12" i="2"/>
  <c r="M12" i="2"/>
  <c r="N12" i="2"/>
  <c r="O12" i="2"/>
  <c r="K13" i="2"/>
  <c r="M13" i="2"/>
  <c r="N13" i="2"/>
  <c r="O13" i="2"/>
  <c r="K14" i="2"/>
  <c r="M14" i="2"/>
  <c r="N14" i="2"/>
  <c r="O14" i="2"/>
  <c r="K15" i="2"/>
  <c r="M15" i="2"/>
  <c r="N15" i="2"/>
  <c r="O15" i="2"/>
  <c r="K16" i="2"/>
  <c r="M16" i="2"/>
  <c r="N16" i="2"/>
  <c r="O16" i="2"/>
  <c r="K17" i="2"/>
  <c r="M17" i="2"/>
  <c r="N17" i="2"/>
  <c r="O17" i="2"/>
  <c r="K18" i="2"/>
  <c r="M18" i="2"/>
  <c r="N18" i="2"/>
  <c r="O18" i="2"/>
  <c r="K19" i="2"/>
  <c r="M19" i="2"/>
  <c r="N19" i="2"/>
  <c r="O19" i="2"/>
  <c r="K20" i="2"/>
  <c r="M20" i="2"/>
  <c r="N20" i="2"/>
  <c r="O20" i="2"/>
  <c r="K21" i="2"/>
  <c r="M21" i="2"/>
  <c r="N21" i="2"/>
  <c r="O21" i="2"/>
  <c r="K22" i="2"/>
  <c r="M22" i="2"/>
  <c r="N22" i="2"/>
  <c r="O22" i="2"/>
  <c r="K23" i="2"/>
  <c r="M23" i="2"/>
  <c r="N23" i="2"/>
  <c r="O23" i="2"/>
  <c r="K24" i="2"/>
  <c r="M24" i="2"/>
  <c r="N24" i="2"/>
  <c r="O24" i="2"/>
  <c r="K25" i="2"/>
  <c r="M25" i="2"/>
  <c r="N25" i="2"/>
  <c r="O25" i="2"/>
  <c r="K26" i="2"/>
  <c r="M26" i="2"/>
  <c r="N26" i="2"/>
  <c r="O26" i="2"/>
  <c r="K27" i="2"/>
  <c r="M27" i="2"/>
  <c r="N27" i="2"/>
  <c r="O27" i="2"/>
  <c r="K28" i="2"/>
  <c r="M28" i="2"/>
  <c r="N28" i="2"/>
  <c r="O28" i="2"/>
  <c r="K29" i="2"/>
  <c r="M29" i="2"/>
  <c r="N29" i="2"/>
  <c r="O29" i="2"/>
  <c r="K30" i="2"/>
  <c r="M30" i="2"/>
  <c r="N30" i="2"/>
  <c r="O30" i="2"/>
  <c r="K31" i="2"/>
  <c r="M31" i="2"/>
  <c r="N31" i="2"/>
  <c r="O31" i="2"/>
  <c r="K32" i="2"/>
  <c r="M32" i="2"/>
  <c r="N32" i="2"/>
  <c r="O32" i="2"/>
  <c r="L9" i="2"/>
  <c r="M9" i="2"/>
  <c r="N9" i="2"/>
  <c r="O9" i="2"/>
  <c r="M11" i="2"/>
  <c r="N11" i="2"/>
  <c r="O11" i="2"/>
  <c r="M10" i="2"/>
  <c r="N10" i="2"/>
  <c r="O10" i="2"/>
  <c r="O33" i="2"/>
  <c r="K10" i="2"/>
  <c r="K11" i="2"/>
  <c r="K9" i="2"/>
</calcChain>
</file>

<file path=xl/sharedStrings.xml><?xml version="1.0" encoding="utf-8"?>
<sst xmlns="http://schemas.openxmlformats.org/spreadsheetml/2006/main" count="80" uniqueCount="57">
  <si>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</si>
  <si>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</si>
  <si>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</si>
  <si>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</si>
  <si>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</si>
  <si>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</si>
  <si>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</si>
  <si>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</si>
  <si>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</si>
  <si>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</si>
  <si>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</si>
  <si>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</si>
  <si>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Характеристики объекта закупки</t>
  </si>
  <si>
    <t>Коммер-ческое предложение №1           вх______   от ______</t>
  </si>
  <si>
    <t>Коммер-ческое предложение №2           вх______   от ______</t>
  </si>
  <si>
    <t>Коммер-ческое предложение №3           вх______   от ______</t>
  </si>
  <si>
    <t>Н(М)ЦК определяемая методом сопоставимых рыночных цен (анализа рынка)*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</si>
  <si>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</si>
  <si>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</si>
  <si>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ООО "ВК "ЛАДОГА"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</si>
  <si>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</si>
  <si>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</si>
  <si>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</si>
  <si>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</si>
  <si>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(должность)</t>
  </si>
  <si>
    <t>(подпись/расшифровка подписи)</t>
  </si>
  <si>
    <t>ИТОГО</t>
  </si>
  <si>
    <t>Работник контрактной службы/контрактный управляющий: Гальченко Роман Денисович</t>
  </si>
  <si>
    <t>Максимальное значение цены договора составляет: 200 000,00 рублей.</t>
  </si>
  <si>
    <t>Дата подготовки обоснования НМЦК: 15.06.2026</t>
  </si>
  <si>
    <t>Оказание образовательных услуг работников</t>
  </si>
  <si>
    <t>Обучение но программе: "Общие вопросы охраны труда и функционирования системы управления охраной труда"</t>
  </si>
  <si>
    <t>Обучение по программе: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груда и оценки профессиональных рисков"</t>
  </si>
  <si>
    <t>Обучение по программе: "Безопасные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</t>
  </si>
  <si>
    <t>Обучение по программе: "Оказание первой помощи пострадавшим"</t>
  </si>
  <si>
    <t>Обучение но программе: "Организация и проведение обучения по использованию (применению) средств индивидуальной защиты"</t>
  </si>
  <si>
    <t>Обучение безопасным методам и приемам выполнения работ повышенной опасности "Организация и производство работ на высоте без применения средств подмащивания с высоким риском падения работника с высоты" (2 группа безопасности)</t>
  </si>
  <si>
    <t>Обучение безопасным методам и приемам выполнения работ повышенной опасности "Организация работ на высоте без применения средств подмащивания с высоким риском падения работника с высоты" (3 группа безопасности)</t>
  </si>
  <si>
    <t>Обучение безопасным методам и приемам выполнения работ повышенной опасности "Производство работ в ограниченных и замкнутых пространствах" (1 группа по безопасности работ)</t>
  </si>
  <si>
    <t>Обучение безопасным методам и приемам выполнения работ повышенной опасности "Организация и производство работ в ограниченных и замкнутых пространствах" (2 группа по безопасности работ)</t>
  </si>
  <si>
    <t>Обучение безопасным методам и приемам выполнения работ повышенной опасности "Организация работ в ограниченных и замкнутых пространствах" (3 группа по безопасности работ)</t>
  </si>
  <si>
    <t>Обучение безопасным методам и приемам выполнения работ повышенной опасности "Особенности организации и производства работ в ограниченных и замкнутых пространствах"</t>
  </si>
  <si>
    <t>Обучение безопасным методам и приемам выполнения работ повышенной опасности "Производство работ на высоте без применения средств подмащивания с высоким риском падения работника с высоты" (1 грynna безопасности)</t>
  </si>
  <si>
    <t>Обучение по программе: Дополнительное профессиональное образование - переподготовка "Специалист по пожарной профилактике" руководителей и специалистов (очно - заочное обучение с применением электронного обучения)</t>
  </si>
  <si>
    <t>Обучение по программе: Дополнительное профессиональное образование - переподготовка "Специалист по пожарной профилактике" руководителей и специалистов</t>
  </si>
  <si>
    <t>Обучение но программе: Дополнительное профессиональное образование - повышение квалификации "Безопасность технологических процессов и производств" руководителей службы ОТ и специалистов по ОТ организаций</t>
  </si>
  <si>
    <t>Обучение по программе: Дополнительное профессиональное образование "Программа повышения квалификации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пожароопасности"</t>
  </si>
  <si>
    <t>Обучение но программе: Дополнительное профессиональное образование "Программа повышения квалификации для лиц, на которых возложена трудовая функция по проведению противопожарного инструктажа"</t>
  </si>
  <si>
    <t>Обучение по программе: Дополнительное профессиональное образование - повышение квалификации "Проверка на загазованность колодцев, подземных коммуникаций, подвалов жилых и общественных зданий"</t>
  </si>
  <si>
    <t>Обучение по программе: Дополнительное профессиональное образование "Контроль состояния газовоздушной среды. Правила отбора проб воздушной среды и обслуживание газоанализаторов"</t>
  </si>
  <si>
    <t>Обучение по программе: Дополнительное профессиональное образование - повышение квалификации "Основы устройства и безопасной эксплуатации электроустановок потребителей" для работников, не имеющих электротехнического образования</t>
  </si>
  <si>
    <t>Обучение по программе: Дополнительное профессиональное образование - повышение квалификации "Устройство и безопасная эксплуатация электроустановок потребителей электрической энергии (II-V группы по электробезопасности)" для работников электротехнического (электротсхнологического) персонала, направляемых на первичную проверку знаний</t>
  </si>
  <si>
    <t>Обучение по программе: Дополнительное профессиональное образование - повышение квалификации "Безопасная эксплуатация и обслуживание электроустановок потребителей" для работников электротехнического (электротсхнологического) персонала, направляемых на очередную (внеочередную) проверку знаний на II-V группы элсктробсзопасности</t>
  </si>
  <si>
    <t>Обучение по программе: Профессиональное обучение - повышение квалификации "Электромонтер но ремонту и обслуживанию электрооборудования" 4, 5, 6 разряда</t>
  </si>
  <si>
    <t>Обучение по программе: Дополнительное профессиональное образование - повышение квалификации "Устройство и техническая эксплуатация тепловых энергоустановок (подготовка к проверке знаний)" для работников из числа теплоэнергетического персонала, направляемых на проверку знаний</t>
  </si>
  <si>
    <t>Начальная максимальная сумма цен единиц услуг составляет: 127 716,60</t>
  </si>
  <si>
    <t>усл. 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</si>
</sst>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justify" vertical="distributed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top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165" fontId="7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165" fontId="7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2" fontId="15" fillId="0" borderId="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justify" vertical="distributed" wrapText="1"/>
    </xf>
    <xf numFmtId="0" fontId="12" fillId="0" borderId="0" xfId="0" applyFont="1" applyAlignment="1">
      <alignment horizontal="justify" vertical="distributed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distributed" wrapText="1"/>
    </xf>
    <xf numFmtId="0" fontId="5" fillId="0" borderId="0" xfId="0" applyFont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7</xdr:row>
      <xdr:rowOff>1228725</xdr:rowOff>
    </xdr:from>
    <xdr:to>
      <xdr:col>11</xdr:col>
      <xdr:colOff>19050</xdr:colOff>
      <xdr:row>7</xdr:row>
      <xdr:rowOff>1581150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54769</xdr:colOff>
      <xdr:row>7</xdr:row>
      <xdr:rowOff>2359818</xdr:rowOff>
    </xdr:from>
    <xdr:to>
      <xdr:col>12</xdr:col>
      <xdr:colOff>28575</xdr:colOff>
      <xdr:row>7</xdr:row>
      <xdr:rowOff>2826543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2238" y="6705599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7</xdr:row>
      <xdr:rowOff>1762125</xdr:rowOff>
    </xdr:from>
    <xdr:to>
      <xdr:col>11</xdr:col>
      <xdr:colOff>371475</xdr:colOff>
      <xdr:row>7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429895</xdr:colOff>
      <xdr:row>5</xdr:row>
      <xdr:rowOff>182245</xdr:rowOff>
    </xdr:from>
    <xdr:to>
      <xdr:col>1</xdr:col>
      <xdr:colOff>1585595</xdr:colOff>
      <xdr:row>5</xdr:row>
      <xdr:rowOff>802005</xdr:rowOff>
    </xdr:to>
    <xdr:pic>
      <xdr:nvPicPr>
        <xdr:cNvPr id="4" name="Изображение 1">
          <a:extLst>
            <a:ext uri="{FF2B5EF4-FFF2-40B4-BE49-F238E27FC236}">
              <a16:creationId xmlns:a16="http://schemas.microsoft.com/office/drawing/2014/main" id="{AAA55E78-04AD-4D47-A518-1AD83DAB6D8A}"/>
            </a:ext>
          </a:extLst>
        </xdr:cNvPr>
        <xdr:cNvPicPr preferRelativeResize="0"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tabSelected="1" view="pageBreakPreview" topLeftCell="A29" zoomScaleNormal="100" zoomScaleSheetLayoutView="100" workbookViewId="0">
      <selection activeCell="E30" sqref="E30"/>
    </sheetView>
  </sheetViews>
  <sheetFormatPr defaultColWidth="9.109375" defaultRowHeight="13.2" x14ac:dyDescent="0.25"/>
  <cols>
    <col min="1" max="1" width="4" style="21" customWidth="1"/>
    <col min="2" max="2" width="38.88671875" style="21" customWidth="1"/>
    <col min="3" max="3" width="8.6640625" style="21" customWidth="1"/>
    <col min="4" max="4" width="8.5546875" style="21" customWidth="1"/>
    <col min="5" max="5" width="15.6640625" style="21" customWidth="1"/>
    <col min="6" max="6" width="16.109375" style="21" customWidth="1"/>
    <col min="7" max="7" width="16.5546875" style="21" customWidth="1"/>
    <col min="8" max="8" width="9.109375" style="21"/>
    <col min="9" max="9" width="15.5546875" style="21" customWidth="1"/>
    <col min="10" max="10" width="15.44140625" style="21" customWidth="1"/>
    <col min="11" max="11" width="17.44140625" style="21" customWidth="1"/>
    <col min="12" max="12" width="22.6640625" style="21" customWidth="1"/>
    <col min="13" max="13" width="16.5546875" style="21" customWidth="1"/>
    <col min="14" max="14" width="14.109375" style="21" customWidth="1"/>
    <col min="15" max="15" width="17" style="21" customWidth="1"/>
    <col min="16" max="16384" width="9.109375" style="1"/>
  </cols>
  <sheetData>
    <row r="1" spans="1:30" ht="22.5" customHeigh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48"/>
      <c r="M1" s="48"/>
      <c r="N1" s="48"/>
      <c r="O1" s="48"/>
    </row>
    <row r="2" spans="1:30" s="4" customFormat="1" ht="36" customHeight="1" x14ac:dyDescent="0.35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30" s="4" customFormat="1" ht="34.5" customHeight="1" x14ac:dyDescent="0.35">
      <c r="A3" s="52" t="s">
        <v>12</v>
      </c>
      <c r="B3" s="53"/>
      <c r="C3" s="54" t="s">
        <v>30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</row>
    <row r="4" spans="1:30" s="4" customFormat="1" ht="49.5" customHeight="1" x14ac:dyDescent="0.35">
      <c r="A4" s="37" t="s">
        <v>17</v>
      </c>
      <c r="B4" s="38"/>
      <c r="C4" s="36" t="s">
        <v>18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30" s="4" customFormat="1" ht="23.25" customHeight="1" x14ac:dyDescent="0.35">
      <c r="A5" s="37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30" s="4" customFormat="1" ht="123" customHeight="1" x14ac:dyDescent="0.35">
      <c r="A6" s="57" t="s">
        <v>20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9"/>
    </row>
    <row r="7" spans="1:30" ht="53.25" customHeight="1" x14ac:dyDescent="0.25">
      <c r="A7" s="34" t="s">
        <v>0</v>
      </c>
      <c r="B7" s="34" t="s">
        <v>8</v>
      </c>
      <c r="C7" s="34" t="s">
        <v>1</v>
      </c>
      <c r="D7" s="34" t="s">
        <v>2</v>
      </c>
      <c r="E7" s="36" t="s">
        <v>9</v>
      </c>
      <c r="F7" s="37"/>
      <c r="G7" s="38"/>
      <c r="H7" s="15"/>
      <c r="I7" s="49" t="s">
        <v>11</v>
      </c>
      <c r="J7" s="50"/>
      <c r="K7" s="51"/>
      <c r="L7" s="39" t="s">
        <v>16</v>
      </c>
      <c r="M7" s="40"/>
      <c r="N7" s="40"/>
      <c r="O7" s="41"/>
    </row>
    <row r="8" spans="1:30" ht="232.5" customHeight="1" x14ac:dyDescent="0.25">
      <c r="A8" s="35"/>
      <c r="B8" s="35"/>
      <c r="C8" s="35"/>
      <c r="D8" s="35"/>
      <c r="E8" s="22" t="s">
        <v>13</v>
      </c>
      <c r="F8" s="22" t="s">
        <v>14</v>
      </c>
      <c r="G8" s="22" t="s">
        <v>15</v>
      </c>
      <c r="H8" s="22" t="s">
        <v>5</v>
      </c>
      <c r="I8" s="22" t="s">
        <v>4</v>
      </c>
      <c r="J8" s="22" t="s">
        <v>3</v>
      </c>
      <c r="K8" s="10" t="s">
        <v>22</v>
      </c>
      <c r="L8" s="10" t="s">
        <v>23</v>
      </c>
      <c r="M8" s="10" t="s">
        <v>6</v>
      </c>
      <c r="N8" s="10" t="s">
        <v>7</v>
      </c>
      <c r="O8" s="10" t="s">
        <v>10</v>
      </c>
    </row>
    <row r="9" spans="1:30" ht="39.6" x14ac:dyDescent="0.25">
      <c r="A9" s="24">
        <v>1</v>
      </c>
      <c r="B9" s="28" t="s">
        <v>31</v>
      </c>
      <c r="C9" s="27" t="s">
        <v>56</v>
      </c>
      <c r="D9" s="30">
        <v>1</v>
      </c>
      <c r="E9" s="30">
        <v>2350</v>
      </c>
      <c r="F9" s="30">
        <v>2500</v>
      </c>
      <c r="G9" s="30">
        <v>2550</v>
      </c>
      <c r="H9" s="13"/>
      <c r="I9" s="14"/>
      <c r="J9" s="18"/>
      <c r="K9" s="18" t="e">
        <f>J9/I9*100</f>
        <v>#DIV/0!</v>
      </c>
      <c r="L9" s="14">
        <f>((D9/3)*(SUM(E9:G9)))</f>
        <v>2466.6666666666665</v>
      </c>
      <c r="M9" s="26">
        <f t="shared" ref="M9" si="0">L9/D9</f>
        <v>2466.6666666666665</v>
      </c>
      <c r="N9" s="26">
        <f t="shared" ref="N9" si="1">ROUNDDOWN(M9,2)</f>
        <v>2466.66</v>
      </c>
      <c r="O9" s="26">
        <f t="shared" ref="O9" si="2">N9*D9</f>
        <v>2466.66</v>
      </c>
    </row>
    <row r="10" spans="1:30" ht="92.4" x14ac:dyDescent="0.25">
      <c r="A10" s="24">
        <v>2</v>
      </c>
      <c r="B10" s="28" t="s">
        <v>32</v>
      </c>
      <c r="C10" s="27" t="s">
        <v>56</v>
      </c>
      <c r="D10" s="30">
        <v>1</v>
      </c>
      <c r="E10" s="30">
        <v>2350</v>
      </c>
      <c r="F10" s="30">
        <v>2500</v>
      </c>
      <c r="G10" s="30">
        <v>2550</v>
      </c>
      <c r="H10" s="13"/>
      <c r="I10" s="14"/>
      <c r="J10" s="18"/>
      <c r="K10" s="18" t="e">
        <f t="shared" ref="K10:K11" si="3">J10/I10*100</f>
        <v>#DIV/0!</v>
      </c>
      <c r="L10" s="14">
        <f t="shared" ref="L10:L31" si="4">((D10/3)*(SUM(E10:G10)))</f>
        <v>2466.6666666666665</v>
      </c>
      <c r="M10" s="26">
        <f t="shared" ref="M10:M11" si="5">L10/D10</f>
        <v>2466.6666666666665</v>
      </c>
      <c r="N10" s="26">
        <f t="shared" ref="N10:N11" si="6">ROUNDDOWN(M10,2)</f>
        <v>2466.66</v>
      </c>
      <c r="O10" s="26">
        <f t="shared" ref="O10:O11" si="7">N10*D10</f>
        <v>2466.66</v>
      </c>
    </row>
    <row r="11" spans="1:30" ht="92.4" x14ac:dyDescent="0.25">
      <c r="A11" s="24">
        <v>3</v>
      </c>
      <c r="B11" s="28" t="s">
        <v>33</v>
      </c>
      <c r="C11" s="27" t="s">
        <v>56</v>
      </c>
      <c r="D11" s="30">
        <v>1</v>
      </c>
      <c r="E11" s="30">
        <v>2600</v>
      </c>
      <c r="F11" s="30">
        <v>2725</v>
      </c>
      <c r="G11" s="30">
        <v>2800</v>
      </c>
      <c r="H11" s="13"/>
      <c r="I11" s="14"/>
      <c r="J11" s="18"/>
      <c r="K11" s="18" t="e">
        <f t="shared" si="3"/>
        <v>#DIV/0!</v>
      </c>
      <c r="L11" s="14">
        <f t="shared" si="4"/>
        <v>2708.333333333333</v>
      </c>
      <c r="M11" s="26">
        <f t="shared" si="5"/>
        <v>2708.333333333333</v>
      </c>
      <c r="N11" s="26">
        <f t="shared" si="6"/>
        <v>2708.33</v>
      </c>
      <c r="O11" s="26">
        <f t="shared" si="7"/>
        <v>2708.33</v>
      </c>
    </row>
    <row r="12" spans="1:30" ht="26.4" x14ac:dyDescent="0.25">
      <c r="A12" s="24">
        <v>4</v>
      </c>
      <c r="B12" s="28" t="s">
        <v>34</v>
      </c>
      <c r="C12" s="27" t="s">
        <v>56</v>
      </c>
      <c r="D12" s="30">
        <v>1</v>
      </c>
      <c r="E12" s="30">
        <v>2500</v>
      </c>
      <c r="F12" s="30">
        <v>2650</v>
      </c>
      <c r="G12" s="30">
        <v>2700</v>
      </c>
      <c r="H12" s="13"/>
      <c r="I12" s="14"/>
      <c r="J12" s="18"/>
      <c r="K12" s="18" t="e">
        <f t="shared" ref="K12:K31" si="8">J12/I12*100</f>
        <v>#DIV/0!</v>
      </c>
      <c r="L12" s="14">
        <f t="shared" si="4"/>
        <v>2616.6666666666665</v>
      </c>
      <c r="M12" s="26">
        <f t="shared" ref="M12:M31" si="9">L12/D12</f>
        <v>2616.6666666666665</v>
      </c>
      <c r="N12" s="26">
        <f t="shared" ref="N12:N31" si="10">ROUNDDOWN(M12,2)</f>
        <v>2616.66</v>
      </c>
      <c r="O12" s="26">
        <f t="shared" ref="O12:O31" si="11">N12*D12</f>
        <v>2616.66</v>
      </c>
    </row>
    <row r="13" spans="1:30" ht="52.8" x14ac:dyDescent="0.25">
      <c r="A13" s="24">
        <v>5</v>
      </c>
      <c r="B13" s="28" t="s">
        <v>35</v>
      </c>
      <c r="C13" s="27" t="s">
        <v>56</v>
      </c>
      <c r="D13" s="30">
        <v>1</v>
      </c>
      <c r="E13" s="30">
        <v>2500</v>
      </c>
      <c r="F13" s="30">
        <v>2650</v>
      </c>
      <c r="G13" s="30">
        <v>2700</v>
      </c>
      <c r="H13" s="13"/>
      <c r="I13" s="14"/>
      <c r="J13" s="18"/>
      <c r="K13" s="18" t="e">
        <f t="shared" si="8"/>
        <v>#DIV/0!</v>
      </c>
      <c r="L13" s="14">
        <f t="shared" si="4"/>
        <v>2616.6666666666665</v>
      </c>
      <c r="M13" s="26">
        <f t="shared" si="9"/>
        <v>2616.6666666666665</v>
      </c>
      <c r="N13" s="26">
        <f t="shared" si="10"/>
        <v>2616.66</v>
      </c>
      <c r="O13" s="26">
        <f t="shared" si="11"/>
        <v>2616.66</v>
      </c>
    </row>
    <row r="14" spans="1:30" ht="79.2" x14ac:dyDescent="0.25">
      <c r="A14" s="24">
        <v>6</v>
      </c>
      <c r="B14" s="28" t="s">
        <v>42</v>
      </c>
      <c r="C14" s="27" t="s">
        <v>56</v>
      </c>
      <c r="D14" s="30">
        <v>1</v>
      </c>
      <c r="E14" s="30">
        <v>6000</v>
      </c>
      <c r="F14" s="30">
        <v>6120</v>
      </c>
      <c r="G14" s="30">
        <v>6200</v>
      </c>
      <c r="H14" s="13"/>
      <c r="I14" s="14"/>
      <c r="J14" s="18"/>
      <c r="K14" s="18" t="e">
        <f t="shared" si="8"/>
        <v>#DIV/0!</v>
      </c>
      <c r="L14" s="14">
        <f t="shared" si="4"/>
        <v>6106.6666666666661</v>
      </c>
      <c r="M14" s="26">
        <f t="shared" si="9"/>
        <v>6106.6666666666661</v>
      </c>
      <c r="N14" s="26">
        <f t="shared" si="10"/>
        <v>6106.66</v>
      </c>
      <c r="O14" s="26">
        <f t="shared" si="11"/>
        <v>6106.66</v>
      </c>
    </row>
    <row r="15" spans="1:30" ht="79.2" x14ac:dyDescent="0.25">
      <c r="A15" s="24">
        <v>7</v>
      </c>
      <c r="B15" s="28" t="s">
        <v>36</v>
      </c>
      <c r="C15" s="27" t="s">
        <v>56</v>
      </c>
      <c r="D15" s="30">
        <v>1</v>
      </c>
      <c r="E15" s="30">
        <v>7000</v>
      </c>
      <c r="F15" s="30">
        <v>7100</v>
      </c>
      <c r="G15" s="30">
        <v>7200</v>
      </c>
      <c r="H15" s="13"/>
      <c r="I15" s="14"/>
      <c r="J15" s="18"/>
      <c r="K15" s="18" t="e">
        <f t="shared" si="8"/>
        <v>#DIV/0!</v>
      </c>
      <c r="L15" s="14">
        <f t="shared" si="4"/>
        <v>7100</v>
      </c>
      <c r="M15" s="26">
        <f t="shared" si="9"/>
        <v>7100</v>
      </c>
      <c r="N15" s="26">
        <f t="shared" si="10"/>
        <v>7100</v>
      </c>
      <c r="O15" s="26">
        <f t="shared" si="11"/>
        <v>7100</v>
      </c>
    </row>
    <row r="16" spans="1:30" ht="79.2" x14ac:dyDescent="0.25">
      <c r="A16" s="24">
        <v>8</v>
      </c>
      <c r="B16" s="28" t="s">
        <v>37</v>
      </c>
      <c r="C16" s="27" t="s">
        <v>56</v>
      </c>
      <c r="D16" s="30">
        <v>1</v>
      </c>
      <c r="E16" s="30">
        <v>6100</v>
      </c>
      <c r="F16" s="30">
        <v>6200</v>
      </c>
      <c r="G16" s="30">
        <v>6300</v>
      </c>
      <c r="H16" s="13"/>
      <c r="I16" s="14"/>
      <c r="J16" s="18"/>
      <c r="K16" s="18" t="e">
        <f t="shared" si="8"/>
        <v>#DIV/0!</v>
      </c>
      <c r="L16" s="14">
        <f t="shared" si="4"/>
        <v>6200</v>
      </c>
      <c r="M16" s="26">
        <f t="shared" si="9"/>
        <v>6200</v>
      </c>
      <c r="N16" s="26">
        <f t="shared" si="10"/>
        <v>6200</v>
      </c>
      <c r="O16" s="26">
        <f t="shared" si="11"/>
        <v>6200</v>
      </c>
    </row>
    <row r="17" spans="1:15" ht="66" x14ac:dyDescent="0.25">
      <c r="A17" s="24">
        <v>9</v>
      </c>
      <c r="B17" s="28" t="s">
        <v>38</v>
      </c>
      <c r="C17" s="27" t="s">
        <v>56</v>
      </c>
      <c r="D17" s="30">
        <v>1</v>
      </c>
      <c r="E17" s="30">
        <v>3000</v>
      </c>
      <c r="F17" s="30">
        <v>3100</v>
      </c>
      <c r="G17" s="30">
        <v>3200</v>
      </c>
      <c r="H17" s="13"/>
      <c r="I17" s="14"/>
      <c r="J17" s="18"/>
      <c r="K17" s="18" t="e">
        <f t="shared" si="8"/>
        <v>#DIV/0!</v>
      </c>
      <c r="L17" s="14">
        <f t="shared" si="4"/>
        <v>3100</v>
      </c>
      <c r="M17" s="26">
        <f t="shared" si="9"/>
        <v>3100</v>
      </c>
      <c r="N17" s="26">
        <f t="shared" si="10"/>
        <v>3100</v>
      </c>
      <c r="O17" s="26">
        <f t="shared" si="11"/>
        <v>3100</v>
      </c>
    </row>
    <row r="18" spans="1:15" ht="66" x14ac:dyDescent="0.25">
      <c r="A18" s="24">
        <v>10</v>
      </c>
      <c r="B18" s="28" t="s">
        <v>39</v>
      </c>
      <c r="C18" s="27" t="s">
        <v>56</v>
      </c>
      <c r="D18" s="30">
        <v>1</v>
      </c>
      <c r="E18" s="30">
        <v>5000</v>
      </c>
      <c r="F18" s="30">
        <v>5200</v>
      </c>
      <c r="G18" s="30">
        <v>5300</v>
      </c>
      <c r="H18" s="13"/>
      <c r="I18" s="14"/>
      <c r="J18" s="18"/>
      <c r="K18" s="18" t="e">
        <f t="shared" si="8"/>
        <v>#DIV/0!</v>
      </c>
      <c r="L18" s="14">
        <f t="shared" si="4"/>
        <v>5166.6666666666661</v>
      </c>
      <c r="M18" s="26">
        <f t="shared" si="9"/>
        <v>5166.6666666666661</v>
      </c>
      <c r="N18" s="26">
        <f t="shared" si="10"/>
        <v>5166.66</v>
      </c>
      <c r="O18" s="26">
        <f t="shared" si="11"/>
        <v>5166.66</v>
      </c>
    </row>
    <row r="19" spans="1:15" ht="66" x14ac:dyDescent="0.25">
      <c r="A19" s="24">
        <v>11</v>
      </c>
      <c r="B19" s="28" t="s">
        <v>40</v>
      </c>
      <c r="C19" s="27" t="s">
        <v>56</v>
      </c>
      <c r="D19" s="30">
        <v>1</v>
      </c>
      <c r="E19" s="30">
        <v>3500</v>
      </c>
      <c r="F19" s="30">
        <v>3650</v>
      </c>
      <c r="G19" s="30">
        <v>3700</v>
      </c>
      <c r="H19" s="13"/>
      <c r="I19" s="14"/>
      <c r="J19" s="18"/>
      <c r="K19" s="18" t="e">
        <f t="shared" si="8"/>
        <v>#DIV/0!</v>
      </c>
      <c r="L19" s="14">
        <f t="shared" si="4"/>
        <v>3616.6666666666665</v>
      </c>
      <c r="M19" s="26">
        <f t="shared" si="9"/>
        <v>3616.6666666666665</v>
      </c>
      <c r="N19" s="26">
        <f t="shared" si="10"/>
        <v>3616.66</v>
      </c>
      <c r="O19" s="26">
        <f t="shared" si="11"/>
        <v>3616.66</v>
      </c>
    </row>
    <row r="20" spans="1:15" ht="66" x14ac:dyDescent="0.25">
      <c r="A20" s="24">
        <v>12</v>
      </c>
      <c r="B20" s="28" t="s">
        <v>41</v>
      </c>
      <c r="C20" s="27" t="s">
        <v>56</v>
      </c>
      <c r="D20" s="30">
        <v>1</v>
      </c>
      <c r="E20" s="30">
        <v>2500</v>
      </c>
      <c r="F20" s="30">
        <v>2610</v>
      </c>
      <c r="G20" s="30">
        <v>2700</v>
      </c>
      <c r="H20" s="13"/>
      <c r="I20" s="14"/>
      <c r="J20" s="18"/>
      <c r="K20" s="18" t="e">
        <f t="shared" si="8"/>
        <v>#DIV/0!</v>
      </c>
      <c r="L20" s="14">
        <f t="shared" si="4"/>
        <v>2603.333333333333</v>
      </c>
      <c r="M20" s="26">
        <f t="shared" si="9"/>
        <v>2603.333333333333</v>
      </c>
      <c r="N20" s="26">
        <f t="shared" si="10"/>
        <v>2603.33</v>
      </c>
      <c r="O20" s="26">
        <f t="shared" si="11"/>
        <v>2603.33</v>
      </c>
    </row>
    <row r="21" spans="1:15" ht="79.2" x14ac:dyDescent="0.25">
      <c r="A21" s="24">
        <v>13</v>
      </c>
      <c r="B21" s="28" t="s">
        <v>43</v>
      </c>
      <c r="C21" s="27" t="s">
        <v>56</v>
      </c>
      <c r="D21" s="30">
        <v>1</v>
      </c>
      <c r="E21" s="30">
        <v>9500</v>
      </c>
      <c r="F21" s="30">
        <v>9700</v>
      </c>
      <c r="G21" s="30">
        <v>9800</v>
      </c>
      <c r="H21" s="13"/>
      <c r="I21" s="14"/>
      <c r="J21" s="18"/>
      <c r="K21" s="18" t="e">
        <f t="shared" si="8"/>
        <v>#DIV/0!</v>
      </c>
      <c r="L21" s="14">
        <f t="shared" si="4"/>
        <v>9666.6666666666661</v>
      </c>
      <c r="M21" s="26">
        <f t="shared" si="9"/>
        <v>9666.6666666666661</v>
      </c>
      <c r="N21" s="26">
        <f t="shared" si="10"/>
        <v>9666.66</v>
      </c>
      <c r="O21" s="26">
        <f t="shared" si="11"/>
        <v>9666.66</v>
      </c>
    </row>
    <row r="22" spans="1:15" ht="52.8" x14ac:dyDescent="0.25">
      <c r="A22" s="24">
        <v>14</v>
      </c>
      <c r="B22" s="28" t="s">
        <v>44</v>
      </c>
      <c r="C22" s="27" t="s">
        <v>56</v>
      </c>
      <c r="D22" s="30">
        <v>1</v>
      </c>
      <c r="E22" s="30">
        <v>15000</v>
      </c>
      <c r="F22" s="30">
        <v>15100</v>
      </c>
      <c r="G22" s="30">
        <v>15200</v>
      </c>
      <c r="H22" s="13"/>
      <c r="I22" s="14"/>
      <c r="J22" s="18"/>
      <c r="K22" s="18" t="e">
        <f t="shared" si="8"/>
        <v>#DIV/0!</v>
      </c>
      <c r="L22" s="14">
        <f t="shared" si="4"/>
        <v>15100</v>
      </c>
      <c r="M22" s="26">
        <f t="shared" si="9"/>
        <v>15100</v>
      </c>
      <c r="N22" s="26">
        <f t="shared" si="10"/>
        <v>15100</v>
      </c>
      <c r="O22" s="26">
        <f t="shared" si="11"/>
        <v>15100</v>
      </c>
    </row>
    <row r="23" spans="1:15" ht="66" x14ac:dyDescent="0.25">
      <c r="A23" s="24">
        <v>15</v>
      </c>
      <c r="B23" s="28" t="s">
        <v>45</v>
      </c>
      <c r="C23" s="27" t="s">
        <v>56</v>
      </c>
      <c r="D23" s="30">
        <v>1</v>
      </c>
      <c r="E23" s="30">
        <v>12000</v>
      </c>
      <c r="F23" s="30">
        <v>12100</v>
      </c>
      <c r="G23" s="30">
        <v>12200</v>
      </c>
      <c r="H23" s="13"/>
      <c r="I23" s="14"/>
      <c r="J23" s="18"/>
      <c r="K23" s="18" t="e">
        <f t="shared" si="8"/>
        <v>#DIV/0!</v>
      </c>
      <c r="L23" s="14">
        <f t="shared" si="4"/>
        <v>12100</v>
      </c>
      <c r="M23" s="26">
        <f t="shared" si="9"/>
        <v>12100</v>
      </c>
      <c r="N23" s="26">
        <f t="shared" si="10"/>
        <v>12100</v>
      </c>
      <c r="O23" s="26">
        <f t="shared" si="11"/>
        <v>12100</v>
      </c>
    </row>
    <row r="24" spans="1:15" ht="145.19999999999999" x14ac:dyDescent="0.25">
      <c r="A24" s="24">
        <v>16</v>
      </c>
      <c r="B24" s="28" t="s">
        <v>46</v>
      </c>
      <c r="C24" s="27" t="s">
        <v>56</v>
      </c>
      <c r="D24" s="30">
        <v>1</v>
      </c>
      <c r="E24" s="30">
        <v>2350</v>
      </c>
      <c r="F24" s="30">
        <v>2475</v>
      </c>
      <c r="G24" s="30">
        <v>2550</v>
      </c>
      <c r="H24" s="13"/>
      <c r="I24" s="14"/>
      <c r="J24" s="18"/>
      <c r="K24" s="18" t="e">
        <f t="shared" si="8"/>
        <v>#DIV/0!</v>
      </c>
      <c r="L24" s="14">
        <f t="shared" si="4"/>
        <v>2458.333333333333</v>
      </c>
      <c r="M24" s="26">
        <f t="shared" si="9"/>
        <v>2458.333333333333</v>
      </c>
      <c r="N24" s="26">
        <f t="shared" si="10"/>
        <v>2458.33</v>
      </c>
      <c r="O24" s="26">
        <f t="shared" si="11"/>
        <v>2458.33</v>
      </c>
    </row>
    <row r="25" spans="1:15" ht="66" x14ac:dyDescent="0.25">
      <c r="A25" s="24">
        <v>17</v>
      </c>
      <c r="B25" s="28" t="s">
        <v>47</v>
      </c>
      <c r="C25" s="27" t="s">
        <v>56</v>
      </c>
      <c r="D25" s="30">
        <v>1</v>
      </c>
      <c r="E25" s="30">
        <v>2350</v>
      </c>
      <c r="F25" s="30">
        <v>2475</v>
      </c>
      <c r="G25" s="30">
        <v>2550</v>
      </c>
      <c r="H25" s="13"/>
      <c r="I25" s="14"/>
      <c r="J25" s="18"/>
      <c r="K25" s="18" t="e">
        <f t="shared" si="8"/>
        <v>#DIV/0!</v>
      </c>
      <c r="L25" s="14">
        <f>((D25/3)*(SUM(E25:G25)))</f>
        <v>2458.333333333333</v>
      </c>
      <c r="M25" s="26">
        <f t="shared" si="9"/>
        <v>2458.333333333333</v>
      </c>
      <c r="N25" s="26">
        <f t="shared" si="10"/>
        <v>2458.33</v>
      </c>
      <c r="O25" s="26">
        <f t="shared" si="11"/>
        <v>2458.33</v>
      </c>
    </row>
    <row r="26" spans="1:15" ht="66" x14ac:dyDescent="0.25">
      <c r="A26" s="24">
        <v>18</v>
      </c>
      <c r="B26" s="28" t="s">
        <v>48</v>
      </c>
      <c r="C26" s="27" t="s">
        <v>56</v>
      </c>
      <c r="D26" s="30">
        <v>1</v>
      </c>
      <c r="E26" s="30">
        <v>3700</v>
      </c>
      <c r="F26" s="30">
        <v>3845</v>
      </c>
      <c r="G26" s="30">
        <v>3900</v>
      </c>
      <c r="H26" s="13"/>
      <c r="I26" s="14"/>
      <c r="J26" s="18"/>
      <c r="K26" s="18" t="e">
        <f t="shared" si="8"/>
        <v>#DIV/0!</v>
      </c>
      <c r="L26" s="14">
        <f t="shared" si="4"/>
        <v>3815</v>
      </c>
      <c r="M26" s="26">
        <f t="shared" si="9"/>
        <v>3815</v>
      </c>
      <c r="N26" s="26">
        <f t="shared" si="10"/>
        <v>3815</v>
      </c>
      <c r="O26" s="26">
        <f t="shared" si="11"/>
        <v>3815</v>
      </c>
    </row>
    <row r="27" spans="1:15" ht="66" x14ac:dyDescent="0.25">
      <c r="A27" s="24">
        <v>19</v>
      </c>
      <c r="B27" s="28" t="s">
        <v>49</v>
      </c>
      <c r="C27" s="27" t="s">
        <v>56</v>
      </c>
      <c r="D27" s="30">
        <v>1</v>
      </c>
      <c r="E27" s="30">
        <v>5500</v>
      </c>
      <c r="F27" s="30">
        <v>5600</v>
      </c>
      <c r="G27" s="30">
        <v>5700</v>
      </c>
      <c r="H27" s="13"/>
      <c r="I27" s="14"/>
      <c r="J27" s="18"/>
      <c r="K27" s="18" t="e">
        <f t="shared" si="8"/>
        <v>#DIV/0!</v>
      </c>
      <c r="L27" s="14">
        <f t="shared" si="4"/>
        <v>5600</v>
      </c>
      <c r="M27" s="26">
        <f t="shared" si="9"/>
        <v>5600</v>
      </c>
      <c r="N27" s="26">
        <f t="shared" si="10"/>
        <v>5600</v>
      </c>
      <c r="O27" s="26">
        <f t="shared" si="11"/>
        <v>5600</v>
      </c>
    </row>
    <row r="28" spans="1:15" ht="79.2" x14ac:dyDescent="0.25">
      <c r="A28" s="24">
        <v>20</v>
      </c>
      <c r="B28" s="28" t="s">
        <v>50</v>
      </c>
      <c r="C28" s="27" t="s">
        <v>56</v>
      </c>
      <c r="D28" s="30">
        <v>1</v>
      </c>
      <c r="E28" s="30">
        <v>5900</v>
      </c>
      <c r="F28" s="30">
        <v>6000</v>
      </c>
      <c r="G28" s="30">
        <v>6100</v>
      </c>
      <c r="H28" s="13"/>
      <c r="I28" s="14"/>
      <c r="J28" s="18"/>
      <c r="K28" s="18" t="e">
        <f t="shared" si="8"/>
        <v>#DIV/0!</v>
      </c>
      <c r="L28" s="14">
        <f t="shared" si="4"/>
        <v>6000</v>
      </c>
      <c r="M28" s="26">
        <f t="shared" si="9"/>
        <v>6000</v>
      </c>
      <c r="N28" s="26">
        <f t="shared" si="10"/>
        <v>6000</v>
      </c>
      <c r="O28" s="26">
        <f t="shared" si="11"/>
        <v>6000</v>
      </c>
    </row>
    <row r="29" spans="1:15" ht="118.8" x14ac:dyDescent="0.25">
      <c r="A29" s="24">
        <v>21</v>
      </c>
      <c r="B29" s="28" t="s">
        <v>51</v>
      </c>
      <c r="C29" s="27" t="s">
        <v>56</v>
      </c>
      <c r="D29" s="30">
        <v>1</v>
      </c>
      <c r="E29" s="30">
        <v>5000</v>
      </c>
      <c r="F29" s="30">
        <v>5050</v>
      </c>
      <c r="G29" s="30">
        <v>5100</v>
      </c>
      <c r="H29" s="13"/>
      <c r="I29" s="14"/>
      <c r="J29" s="18"/>
      <c r="K29" s="18" t="e">
        <f t="shared" si="8"/>
        <v>#DIV/0!</v>
      </c>
      <c r="L29" s="14">
        <f t="shared" si="4"/>
        <v>5050</v>
      </c>
      <c r="M29" s="26">
        <f t="shared" si="9"/>
        <v>5050</v>
      </c>
      <c r="N29" s="26">
        <f t="shared" si="10"/>
        <v>5050</v>
      </c>
      <c r="O29" s="26">
        <f t="shared" si="11"/>
        <v>5050</v>
      </c>
    </row>
    <row r="30" spans="1:15" ht="132" x14ac:dyDescent="0.25">
      <c r="A30" s="24">
        <v>22</v>
      </c>
      <c r="B30" s="28" t="s">
        <v>52</v>
      </c>
      <c r="C30" s="27" t="s">
        <v>56</v>
      </c>
      <c r="D30" s="30">
        <v>1</v>
      </c>
      <c r="E30" s="30">
        <v>4000</v>
      </c>
      <c r="F30" s="30">
        <v>4050</v>
      </c>
      <c r="G30" s="30">
        <v>4100</v>
      </c>
      <c r="H30" s="13"/>
      <c r="I30" s="14"/>
      <c r="J30" s="18"/>
      <c r="K30" s="18" t="e">
        <f t="shared" si="8"/>
        <v>#DIV/0!</v>
      </c>
      <c r="L30" s="14">
        <f t="shared" si="4"/>
        <v>4050</v>
      </c>
      <c r="M30" s="26">
        <f t="shared" si="9"/>
        <v>4050</v>
      </c>
      <c r="N30" s="26">
        <f t="shared" si="10"/>
        <v>4050</v>
      </c>
      <c r="O30" s="26">
        <f t="shared" si="11"/>
        <v>4050</v>
      </c>
    </row>
    <row r="31" spans="1:15" ht="52.8" x14ac:dyDescent="0.25">
      <c r="A31" s="24">
        <v>23</v>
      </c>
      <c r="B31" s="28" t="s">
        <v>53</v>
      </c>
      <c r="C31" s="27" t="s">
        <v>56</v>
      </c>
      <c r="D31" s="30">
        <v>1</v>
      </c>
      <c r="E31" s="30">
        <v>10500</v>
      </c>
      <c r="F31" s="30">
        <v>10600</v>
      </c>
      <c r="G31" s="30">
        <v>10700</v>
      </c>
      <c r="H31" s="13"/>
      <c r="I31" s="14"/>
      <c r="J31" s="18"/>
      <c r="K31" s="18" t="e">
        <f t="shared" si="8"/>
        <v>#DIV/0!</v>
      </c>
      <c r="L31" s="14">
        <f t="shared" si="4"/>
        <v>10600</v>
      </c>
      <c r="M31" s="26">
        <f t="shared" si="9"/>
        <v>10600</v>
      </c>
      <c r="N31" s="26">
        <f t="shared" si="10"/>
        <v>10600</v>
      </c>
      <c r="O31" s="26">
        <f t="shared" si="11"/>
        <v>10600</v>
      </c>
    </row>
    <row r="32" spans="1:15" ht="92.4" x14ac:dyDescent="0.25">
      <c r="A32" s="24">
        <v>24</v>
      </c>
      <c r="B32" s="28" t="s">
        <v>54</v>
      </c>
      <c r="C32" s="27" t="s">
        <v>56</v>
      </c>
      <c r="D32" s="30">
        <v>1</v>
      </c>
      <c r="E32" s="30">
        <v>4000</v>
      </c>
      <c r="F32" s="30">
        <v>4050</v>
      </c>
      <c r="G32" s="30">
        <v>4100</v>
      </c>
      <c r="H32" s="13"/>
      <c r="I32" s="14"/>
      <c r="J32" s="18"/>
      <c r="K32" s="18" t="e">
        <f>J32/I32*100</f>
        <v>#DIV/0!</v>
      </c>
      <c r="L32" s="14">
        <f>((D32/3)*(SUM(E32:G32)))</f>
        <v>4050</v>
      </c>
      <c r="M32" s="26">
        <f>L32/D32</f>
        <v>4050</v>
      </c>
      <c r="N32" s="26">
        <f>ROUNDDOWN(M32,2)</f>
        <v>4050</v>
      </c>
      <c r="O32" s="26">
        <f>N32*D32</f>
        <v>4050</v>
      </c>
    </row>
    <row r="33" spans="1:15" ht="44.25" customHeight="1" x14ac:dyDescent="0.25">
      <c r="A33" s="25"/>
      <c r="B33" s="29" t="s">
        <v>26</v>
      </c>
      <c r="C33" s="28"/>
      <c r="D33" s="11"/>
      <c r="E33" s="12"/>
      <c r="F33" s="12"/>
      <c r="G33" s="12"/>
      <c r="H33" s="13"/>
      <c r="I33" s="14"/>
      <c r="J33" s="18"/>
      <c r="K33" s="18"/>
      <c r="L33" s="14"/>
      <c r="M33" s="14"/>
      <c r="N33" s="14"/>
      <c r="O33" s="26">
        <f>SUM(O9:O32)</f>
        <v>127716.6</v>
      </c>
    </row>
    <row r="34" spans="1:15" ht="44.25" customHeight="1" x14ac:dyDescent="0.25">
      <c r="A34" s="44" t="s">
        <v>55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6"/>
    </row>
    <row r="35" spans="1:15" ht="48.75" customHeight="1" x14ac:dyDescent="0.25">
      <c r="A35" s="44" t="s">
        <v>28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6"/>
    </row>
    <row r="36" spans="1:15" ht="52.5" customHeight="1" x14ac:dyDescent="0.25">
      <c r="A36" s="47" t="s">
        <v>29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1:15" ht="48.75" customHeight="1" x14ac:dyDescent="0.25">
      <c r="A37" s="33" t="s">
        <v>27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ht="59.25" customHeight="1" x14ac:dyDescent="0.25">
      <c r="A38" s="33" t="s">
        <v>24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ht="43.5" customHeight="1" x14ac:dyDescent="0.25">
      <c r="A39" s="33" t="s">
        <v>25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70.5" customHeight="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4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49.5" customHeight="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58.5" customHeight="1" x14ac:dyDescent="0.35">
      <c r="A43" s="43"/>
      <c r="B43" s="43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ht="45.75" customHeight="1" x14ac:dyDescent="0.35">
      <c r="A44" s="7"/>
      <c r="B44" s="7"/>
      <c r="C44" s="7"/>
      <c r="D44" s="17"/>
      <c r="E44" s="8"/>
      <c r="F44" s="19"/>
      <c r="G44" s="9"/>
      <c r="H44" s="16"/>
      <c r="I44" s="16"/>
      <c r="J44" s="16"/>
      <c r="K44" s="16"/>
      <c r="L44" s="16"/>
      <c r="M44" s="16"/>
      <c r="N44" s="16"/>
      <c r="O44" s="16"/>
    </row>
    <row r="45" spans="1:15" ht="39.75" customHeight="1" x14ac:dyDescent="0.35">
      <c r="A45" s="7"/>
      <c r="B45" s="42"/>
      <c r="C45" s="42"/>
      <c r="D45" s="42"/>
      <c r="E45" s="42"/>
      <c r="F45" s="19"/>
      <c r="G45" s="9"/>
      <c r="H45" s="16"/>
      <c r="I45" s="16"/>
      <c r="J45" s="16"/>
      <c r="K45" s="16"/>
      <c r="L45" s="16"/>
      <c r="M45" s="16"/>
      <c r="N45" s="16"/>
      <c r="O45" s="16"/>
    </row>
    <row r="46" spans="1:15" ht="41.25" customHeight="1" x14ac:dyDescent="0.35">
      <c r="A46" s="31"/>
      <c r="B46" s="31"/>
      <c r="C46" s="31"/>
      <c r="D46" s="31"/>
      <c r="E46" s="31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45.75" customHeight="1" x14ac:dyDescent="0.35">
      <c r="A47" s="20"/>
      <c r="B47" s="20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ht="45" customHeight="1" x14ac:dyDescent="0.35">
      <c r="A48" s="20"/>
      <c r="B48" s="20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ht="46.5" customHeight="1" x14ac:dyDescent="0.35">
      <c r="A49" s="20"/>
      <c r="B49" s="20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50.25" customHeight="1" x14ac:dyDescent="0.35">
      <c r="A50" s="20"/>
      <c r="B50" s="20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ht="45" customHeight="1" x14ac:dyDescent="0.25"/>
    <row r="52" spans="1:15" ht="39.75" customHeight="1" x14ac:dyDescent="0.25"/>
    <row r="53" spans="1:15" ht="49.5" customHeight="1" x14ac:dyDescent="0.25"/>
    <row r="54" spans="1:15" s="2" customFormat="1" ht="53.2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15" s="23" customFormat="1" ht="39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 s="23" customFormat="1" ht="39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s="23" customFormat="1" ht="30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 s="23" customFormat="1" ht="18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 s="2" customFormat="1" ht="35.2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 s="2" customFormat="1" ht="5.2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s="2" customFormat="1" ht="21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15.75" customHeight="1" x14ac:dyDescent="0.25"/>
    <row r="63" spans="1:15" s="3" customFormat="1" ht="11.2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s="5" customFormat="1" ht="27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s="4" customFormat="1" ht="19.5" customHeight="1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4" customFormat="1" ht="14.25" customHeight="1" x14ac:dyDescent="0.3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s="4" customFormat="1" ht="14.25" customHeight="1" x14ac:dyDescent="0.3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s="4" customFormat="1" ht="14.25" customHeight="1" x14ac:dyDescent="0.3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1:15" s="4" customFormat="1" ht="14.25" customHeight="1" x14ac:dyDescent="0.3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</sheetData>
  <mergeCells count="26">
    <mergeCell ref="L1:O1"/>
    <mergeCell ref="A7:A8"/>
    <mergeCell ref="B7:B8"/>
    <mergeCell ref="I7:K7"/>
    <mergeCell ref="A3:B3"/>
    <mergeCell ref="C3:O3"/>
    <mergeCell ref="A4:B4"/>
    <mergeCell ref="C4:O4"/>
    <mergeCell ref="A6:AD6"/>
    <mergeCell ref="A5:O5"/>
    <mergeCell ref="A2:O2"/>
    <mergeCell ref="A46:E46"/>
    <mergeCell ref="A42:O42"/>
    <mergeCell ref="A38:O38"/>
    <mergeCell ref="D7:D8"/>
    <mergeCell ref="E7:G7"/>
    <mergeCell ref="C7:C8"/>
    <mergeCell ref="L7:O7"/>
    <mergeCell ref="B45:E45"/>
    <mergeCell ref="A43:B43"/>
    <mergeCell ref="A35:O35"/>
    <mergeCell ref="A40:O40"/>
    <mergeCell ref="A39:O39"/>
    <mergeCell ref="A37:O37"/>
    <mergeCell ref="A36:O36"/>
    <mergeCell ref="A34:O34"/>
  </mergeCells>
  <phoneticPr fontId="0" type="noConversion"/>
  <pageMargins left="0.51181102362204722" right="0.31496062992125984" top="0.74803149606299213" bottom="0.55118110236220474" header="0.31496062992125984" footer="0.31496062992125984"/>
  <pageSetup paperSize="9" scale="58" fitToHeight="0" orientation="landscape" r:id="rId1"/>
  <rowBreaks count="1" manualBreakCount="1">
    <brk id="3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Perl</cp:lastModifiedBy>
  <cp:lastPrinted>2025-03-27T12:57:04Z</cp:lastPrinted>
  <dcterms:created xsi:type="dcterms:W3CDTF">2014-01-15T18:15:09Z</dcterms:created>
  <dcterms:modified xsi:type="dcterms:W3CDTF">2026-06-17T13:31:52Z</dcterms:modified>
</cp:coreProperties>
</file>