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application/octet-stream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Гальченко Р\!!!Закупки\ЛАДОГА\2026\Проведение технического обслуживания экскаватора-погрузчика (11008)\"/>
    </mc:Choice>
  </mc:AlternateContent>
  <bookViews>
    <workbookView xWindow="0" yWindow="0" windowWidth="22992" windowHeight="5496"/>
  </bookViews>
  <sheets>
    <sheet name="Расчет цены" sheetId="1" r:id="rId1"/>
  </sheets>
  <definedNames>
    <definedName name="_xlnm.Print_Area" localSheetId="0">'Расчет цены'!$A$1:$O$28</definedName>
  </definedNames>
  <calcPr calcId="162913"/>
</workbook>
</file>

<file path=xl/calcChain.xml><?xml version="1.0" encoding="utf-8"?>
<calcChain xmlns="http://schemas.openxmlformats.org/spreadsheetml/2006/main">
  <c r="L10" i="1" l="1"/>
  <c r="M10" i="1" s="1"/>
  <c r="N10" i="1" s="1"/>
  <c r="O10" i="1" s="1"/>
  <c r="L11" i="1"/>
  <c r="M11" i="1" s="1"/>
  <c r="N11" i="1" s="1"/>
  <c r="O11" i="1" s="1"/>
  <c r="K10" i="1"/>
  <c r="K9" i="1" l="1"/>
  <c r="L9" i="1"/>
  <c r="M9" i="1" s="1"/>
  <c r="N9" i="1" s="1"/>
  <c r="O9" i="1" s="1"/>
  <c r="O12" i="1" s="1"/>
  <c r="K11" i="1"/>
</calcChain>
</file>

<file path=xl/sharedStrings.xml><?xml version="1.0" encoding="utf-8"?>
<sst xmlns="http://schemas.openxmlformats.org/spreadsheetml/2006/main" count="37" uniqueCount="35">
  <si>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</si>
  <si>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</si>
  <si>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</si>
  <si>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</si>
  <si>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ООО "ВК "ЛАДОГА"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</si>
  <si>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</si>
  <si>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</si>
  <si>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предмета товара (работы, услуги)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</si>
  <si>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</si>
  <si>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</si>
  <si>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</si>
  <si>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Н(М)ЦК**</t>
  </si>
  <si>
    <t>Н(М)ЦК определяемая методом сопоставимых рыночных цен (анализа рынка)*</t>
  </si>
  <si>
    <t>Коммер-ческое предложение №1           вх______   от ______</t>
  </si>
  <si>
    <t>Коммер-ческое предложение №2           вх______   от ______</t>
  </si>
  <si>
    <t>Коммер-ческое предложение №3           вх______   от ______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</si>
  <si>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</si>
  <si>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</si>
  <si>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</si>
  <si>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color indexed="64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</si>
  <si>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</si>
  <si>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</si>
  <si>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(вниз) до сотых долей после запятой (руб.)</t>
  </si>
  <si>
    <t>Н(М)ЦК, контракта с учетом округления цены за единицу (руб.)</t>
  </si>
  <si>
    <t>ИТОГО</t>
  </si>
  <si>
    <t>Работник контрактной службы/контрактный управляющий: Гальченко Роман Денисович</t>
  </si>
  <si>
    <t>(должность)</t>
  </si>
  <si>
    <t>(подпись/расшифровка подписи)</t>
  </si>
  <si>
    <t>Услуга по проведению ТО-7</t>
  </si>
  <si>
    <t>Услуга по проведению ТО-8</t>
  </si>
  <si>
    <t>Услуга по проведению ТО-9</t>
  </si>
  <si>
    <t>усл.</t>
  </si>
  <si>
    <t>Проведение технического обслуживания (ТО-7, ТО-8, ТО-9) экскаватора-погрузчика SHANMON 388H</t>
  </si>
  <si>
    <t>На основании проведенного анализа рынка и расчетов, НМЦК составляет: 237522,60 рублей.</t>
  </si>
  <si>
    <t>Дата подготовки обоснования НМЦК: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</si>
</sst>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indexed="6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2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justify" vertical="distributed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8" fillId="0" borderId="8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distributed" wrapText="1"/>
    </xf>
    <xf numFmtId="0" fontId="11" fillId="0" borderId="0" xfId="0" applyFont="1" applyAlignment="1">
      <alignment horizontal="justify" vertical="distributed" wrapText="1"/>
    </xf>
    <xf numFmtId="0" fontId="12" fillId="0" borderId="0" xfId="0" applyFont="1" applyAlignment="1">
      <alignment horizontal="justify" vertical="distributed" wrapText="1"/>
    </xf>
    <xf numFmtId="0" fontId="10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media4.svg"/><Relationship Id="rId3" Type="http://schemas.openxmlformats.org/officeDocument/2006/relationships/image" Target="../media/image2.wmf"/><Relationship Id="rId7" Type="http://schemas.openxmlformats.org/officeDocument/2006/relationships/image" Target="../media/image4.wmf"/><Relationship Id="rId2" Type="http://schemas.openxmlformats.org/officeDocument/2006/relationships/image" Target="../media/media1.svg"/><Relationship Id="rId1" Type="http://schemas.openxmlformats.org/officeDocument/2006/relationships/image" Target="../media/image1.wmf"/><Relationship Id="rId6" Type="http://schemas.openxmlformats.org/officeDocument/2006/relationships/image" Target="../media/media3.svg"/><Relationship Id="rId5" Type="http://schemas.openxmlformats.org/officeDocument/2006/relationships/image" Target="../media/image3.wmf"/><Relationship Id="rId4" Type="http://schemas.openxmlformats.org/officeDocument/2006/relationships/image" Target="../media/media2.sv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7</xdr:row>
      <xdr:rowOff>1228724</xdr:rowOff>
    </xdr:from>
    <xdr:to>
      <xdr:col>11</xdr:col>
      <xdr:colOff>19050</xdr:colOff>
      <xdr:row>7</xdr:row>
      <xdr:rowOff>1581150</xdr:rowOff>
    </xdr:to>
    <xdr:pic>
      <xdr:nvPicPr>
        <xdr:cNvPr id="2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23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6877050" y="5191125"/>
          <a:ext cx="1000125" cy="4381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54769</xdr:colOff>
      <xdr:row>7</xdr:row>
      <xdr:rowOff>2359818</xdr:rowOff>
    </xdr:from>
    <xdr:to>
      <xdr:col>12</xdr:col>
      <xdr:colOff>28575</xdr:colOff>
      <xdr:row>7</xdr:row>
      <xdr:rowOff>2826543</xdr:rowOff>
    </xdr:to>
    <xdr:pic>
      <xdr:nvPicPr>
        <xdr:cNvPr id="23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0282238" y="6705599"/>
          <a:ext cx="1485900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219075</xdr:colOff>
      <xdr:row>7</xdr:row>
      <xdr:rowOff>1762125</xdr:rowOff>
    </xdr:from>
    <xdr:to>
      <xdr:col>11</xdr:col>
      <xdr:colOff>371475</xdr:colOff>
      <xdr:row>7</xdr:row>
      <xdr:rowOff>1990725</xdr:rowOff>
    </xdr:to>
    <xdr:pic>
      <xdr:nvPicPr>
        <xdr:cNvPr id="232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8"/>
            </a:ext>
          </a:extLst>
        </a:blip>
        <a:stretch/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429895</xdr:colOff>
      <xdr:row>5</xdr:row>
      <xdr:rowOff>182245</xdr:rowOff>
    </xdr:from>
    <xdr:to>
      <xdr:col>1</xdr:col>
      <xdr:colOff>1585594</xdr:colOff>
      <xdr:row>5</xdr:row>
      <xdr:rowOff>802005</xdr:rowOff>
    </xdr:to>
    <xdr:pic>
      <xdr:nvPicPr>
        <xdr:cNvPr id="4" name="Изображение 1"/>
        <xdr:cNvPicPr/>
      </xdr:nvPicPr>
      <xdr:blipFill>
        <a:blip xmlns:r="http://schemas.openxmlformats.org/officeDocument/2006/relationships" r:embed="rId9"/>
        <a:stretch/>
      </xdr:blipFill>
      <xdr:spPr bwMode="auto">
        <a:xfrm>
          <a:off x="429895" y="2801620"/>
          <a:ext cx="1584324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abSelected="1" view="pageBreakPreview" topLeftCell="A7" zoomScale="85" zoomScaleSheetLayoutView="85" workbookViewId="0">
      <selection activeCell="F8" sqref="F8"/>
    </sheetView>
  </sheetViews>
  <sheetFormatPr defaultColWidth="9.109375" defaultRowHeight="13.2" x14ac:dyDescent="0.25"/>
  <cols>
    <col min="1" max="1" width="4" style="2" customWidth="1"/>
    <col min="2" max="2" width="38.88671875" style="2" customWidth="1"/>
    <col min="3" max="3" width="8.6640625" style="2" customWidth="1"/>
    <col min="4" max="4" width="8.5546875" style="2" customWidth="1"/>
    <col min="5" max="5" width="15.6640625" style="2" customWidth="1"/>
    <col min="6" max="6" width="16.109375" style="2" customWidth="1"/>
    <col min="7" max="7" width="16.5546875" style="2" customWidth="1"/>
    <col min="8" max="8" width="9.109375" style="2"/>
    <col min="9" max="9" width="15.5546875" style="2" customWidth="1"/>
    <col min="10" max="10" width="15.44140625" style="2" customWidth="1"/>
    <col min="11" max="11" width="17.44140625" style="2" customWidth="1"/>
    <col min="12" max="12" width="22.6640625" style="2" customWidth="1"/>
    <col min="13" max="13" width="16.5546875" style="2" customWidth="1"/>
    <col min="14" max="14" width="14.109375" style="2" customWidth="1"/>
    <col min="15" max="15" width="17" style="2" customWidth="1"/>
    <col min="16" max="16384" width="9.109375" style="1"/>
  </cols>
  <sheetData>
    <row r="1" spans="1:30" ht="22.5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7"/>
      <c r="M1" s="37"/>
      <c r="N1" s="37"/>
      <c r="O1" s="37"/>
    </row>
    <row r="2" spans="1:30" s="4" customFormat="1" ht="36" customHeight="1" x14ac:dyDescent="0.3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30" s="4" customFormat="1" ht="34.5" customHeight="1" x14ac:dyDescent="0.35">
      <c r="A3" s="39" t="s">
        <v>1</v>
      </c>
      <c r="B3" s="40"/>
      <c r="C3" s="41" t="s">
        <v>32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0" s="4" customFormat="1" ht="49.5" customHeight="1" x14ac:dyDescent="0.35">
      <c r="A4" s="43" t="s">
        <v>2</v>
      </c>
      <c r="B4" s="40"/>
      <c r="C4" s="39" t="s">
        <v>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30" s="4" customFormat="1" ht="23.25" customHeight="1" x14ac:dyDescent="0.3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30" s="4" customFormat="1" ht="123" customHeight="1" x14ac:dyDescent="0.35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</row>
    <row r="7" spans="1:30" ht="53.25" customHeight="1" x14ac:dyDescent="0.25">
      <c r="A7" s="47" t="s">
        <v>6</v>
      </c>
      <c r="B7" s="47" t="s">
        <v>7</v>
      </c>
      <c r="C7" s="47" t="s">
        <v>8</v>
      </c>
      <c r="D7" s="47" t="s">
        <v>9</v>
      </c>
      <c r="E7" s="39" t="s">
        <v>10</v>
      </c>
      <c r="F7" s="43"/>
      <c r="G7" s="40"/>
      <c r="H7" s="5"/>
      <c r="I7" s="49" t="s">
        <v>11</v>
      </c>
      <c r="J7" s="50"/>
      <c r="K7" s="51"/>
      <c r="L7" s="52" t="s">
        <v>12</v>
      </c>
      <c r="M7" s="53"/>
      <c r="N7" s="53"/>
      <c r="O7" s="54"/>
    </row>
    <row r="8" spans="1:30" ht="232.5" customHeight="1" x14ac:dyDescent="0.25">
      <c r="A8" s="48"/>
      <c r="B8" s="48"/>
      <c r="C8" s="48"/>
      <c r="D8" s="48"/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7" t="s">
        <v>19</v>
      </c>
      <c r="L8" s="7" t="s">
        <v>20</v>
      </c>
      <c r="M8" s="7" t="s">
        <v>21</v>
      </c>
      <c r="N8" s="7" t="s">
        <v>22</v>
      </c>
      <c r="O8" s="7" t="s">
        <v>23</v>
      </c>
    </row>
    <row r="9" spans="1:30" s="35" customFormat="1" ht="62.25" customHeight="1" x14ac:dyDescent="0.25">
      <c r="A9" s="28">
        <v>1</v>
      </c>
      <c r="B9" s="36" t="s">
        <v>28</v>
      </c>
      <c r="C9" s="29" t="s">
        <v>31</v>
      </c>
      <c r="D9" s="30">
        <v>1</v>
      </c>
      <c r="E9" s="30">
        <v>113747</v>
      </c>
      <c r="F9" s="30">
        <v>117508</v>
      </c>
      <c r="G9" s="30">
        <v>110690</v>
      </c>
      <c r="H9" s="31"/>
      <c r="I9" s="32"/>
      <c r="J9" s="33"/>
      <c r="K9" s="33" t="e">
        <f>J9/I9*100</f>
        <v>#DIV/0!</v>
      </c>
      <c r="L9" s="32">
        <f>((D9/3)*(SUM(E9:G9)))</f>
        <v>113981.66666666666</v>
      </c>
      <c r="M9" s="34">
        <f>L9/D9</f>
        <v>113981.66666666666</v>
      </c>
      <c r="N9" s="34">
        <f>ROUNDDOWN(M9,2)</f>
        <v>113981.66</v>
      </c>
      <c r="O9" s="34">
        <f>N9*D9</f>
        <v>113981.66</v>
      </c>
    </row>
    <row r="10" spans="1:30" s="35" customFormat="1" ht="62.25" customHeight="1" x14ac:dyDescent="0.25">
      <c r="A10" s="28">
        <v>2</v>
      </c>
      <c r="B10" s="36" t="s">
        <v>29</v>
      </c>
      <c r="C10" s="29" t="s">
        <v>31</v>
      </c>
      <c r="D10" s="30">
        <v>1</v>
      </c>
      <c r="E10" s="30">
        <v>83899</v>
      </c>
      <c r="F10" s="30">
        <v>85932</v>
      </c>
      <c r="G10" s="30">
        <v>81352.84</v>
      </c>
      <c r="H10" s="31"/>
      <c r="I10" s="32"/>
      <c r="J10" s="33"/>
      <c r="K10" s="33" t="e">
        <f>J10/I10*100</f>
        <v>#DIV/0!</v>
      </c>
      <c r="L10" s="32">
        <f t="shared" ref="L10:L11" si="0">((D10/3)*(SUM(E10:G10)))</f>
        <v>83727.946666666656</v>
      </c>
      <c r="M10" s="34">
        <f t="shared" ref="M10:M11" si="1">L10/D10</f>
        <v>83727.946666666656</v>
      </c>
      <c r="N10" s="34">
        <f t="shared" ref="N10:N11" si="2">ROUNDDOWN(M10,2)</f>
        <v>83727.94</v>
      </c>
      <c r="O10" s="34">
        <f t="shared" ref="O10:O11" si="3">N10*D10</f>
        <v>83727.94</v>
      </c>
    </row>
    <row r="11" spans="1:30" s="35" customFormat="1" ht="62.25" customHeight="1" x14ac:dyDescent="0.25">
      <c r="A11" s="28">
        <v>3</v>
      </c>
      <c r="B11" s="36" t="s">
        <v>30</v>
      </c>
      <c r="C11" s="29" t="s">
        <v>31</v>
      </c>
      <c r="D11" s="30">
        <v>1</v>
      </c>
      <c r="E11" s="30">
        <v>40179</v>
      </c>
      <c r="F11" s="30">
        <v>41358</v>
      </c>
      <c r="G11" s="30">
        <v>37902</v>
      </c>
      <c r="H11" s="31"/>
      <c r="I11" s="32"/>
      <c r="J11" s="33"/>
      <c r="K11" s="33" t="e">
        <f>J11/I11*100</f>
        <v>#DIV/0!</v>
      </c>
      <c r="L11" s="32">
        <f t="shared" si="0"/>
        <v>39813</v>
      </c>
      <c r="M11" s="34">
        <f t="shared" si="1"/>
        <v>39813</v>
      </c>
      <c r="N11" s="34">
        <f t="shared" si="2"/>
        <v>39813</v>
      </c>
      <c r="O11" s="34">
        <f t="shared" si="3"/>
        <v>39813</v>
      </c>
    </row>
    <row r="12" spans="1:30" ht="44.25" customHeight="1" x14ac:dyDescent="0.25">
      <c r="A12" s="12"/>
      <c r="B12" s="13" t="s">
        <v>24</v>
      </c>
      <c r="C12" s="14"/>
      <c r="D12" s="15"/>
      <c r="E12" s="16"/>
      <c r="F12" s="16"/>
      <c r="G12" s="16"/>
      <c r="H12" s="8"/>
      <c r="I12" s="9"/>
      <c r="J12" s="10"/>
      <c r="K12" s="10"/>
      <c r="L12" s="9"/>
      <c r="M12" s="9"/>
      <c r="N12" s="9"/>
      <c r="O12" s="11">
        <f>SUM(O9:O11)</f>
        <v>237522.6</v>
      </c>
    </row>
    <row r="13" spans="1:30" ht="48.75" customHeight="1" x14ac:dyDescent="0.25">
      <c r="A13" s="55" t="s">
        <v>33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spans="1:30" ht="52.5" customHeight="1" x14ac:dyDescent="0.25">
      <c r="A14" s="58" t="s">
        <v>34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30" ht="48.75" customHeight="1" x14ac:dyDescent="0.25">
      <c r="A15" s="59" t="s">
        <v>25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30" ht="59.25" customHeight="1" x14ac:dyDescent="0.25">
      <c r="A16" s="59" t="s">
        <v>26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ht="43.5" customHeight="1" x14ac:dyDescent="0.25">
      <c r="A17" s="59" t="s">
        <v>27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70.5" customHeight="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4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49.5" customHeigh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5" ht="58.5" customHeight="1" x14ac:dyDescent="0.35">
      <c r="A21" s="61"/>
      <c r="B21" s="6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45.75" customHeight="1" x14ac:dyDescent="0.35">
      <c r="A22" s="18"/>
      <c r="B22" s="18"/>
      <c r="C22" s="18"/>
      <c r="D22" s="3"/>
      <c r="E22" s="19"/>
      <c r="F22" s="20"/>
      <c r="G22" s="21"/>
      <c r="H22" s="22"/>
      <c r="I22" s="22"/>
      <c r="J22" s="22"/>
      <c r="K22" s="22"/>
      <c r="L22" s="22"/>
      <c r="M22" s="22"/>
      <c r="N22" s="22"/>
      <c r="O22" s="22"/>
    </row>
    <row r="23" spans="1:15" ht="39.75" customHeight="1" x14ac:dyDescent="0.35">
      <c r="A23" s="18"/>
      <c r="B23" s="62"/>
      <c r="C23" s="62"/>
      <c r="D23" s="62"/>
      <c r="E23" s="62"/>
      <c r="F23" s="20"/>
      <c r="G23" s="21"/>
      <c r="H23" s="22"/>
      <c r="I23" s="22"/>
      <c r="J23" s="22"/>
      <c r="K23" s="22"/>
      <c r="L23" s="22"/>
      <c r="M23" s="22"/>
      <c r="N23" s="22"/>
      <c r="O23" s="22"/>
    </row>
    <row r="24" spans="1:15" ht="41.25" customHeight="1" x14ac:dyDescent="0.35">
      <c r="A24" s="63"/>
      <c r="B24" s="63"/>
      <c r="C24" s="63"/>
      <c r="D24" s="63"/>
      <c r="E24" s="63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45.75" customHeight="1" x14ac:dyDescent="0.35">
      <c r="A25" s="23"/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45" customHeight="1" x14ac:dyDescent="0.35">
      <c r="A26" s="23"/>
      <c r="B26" s="23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46.5" customHeight="1" x14ac:dyDescent="0.35">
      <c r="A27" s="23"/>
      <c r="B27" s="23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50.25" customHeight="1" x14ac:dyDescent="0.35">
      <c r="A28" s="23"/>
      <c r="B28" s="23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 ht="45" customHeight="1" x14ac:dyDescent="0.25"/>
    <row r="30" spans="1:15" ht="39.75" customHeight="1" x14ac:dyDescent="0.25"/>
    <row r="31" spans="1:15" ht="49.5" customHeight="1" x14ac:dyDescent="0.25"/>
    <row r="32" spans="1:15" s="24" customFormat="1" ht="53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25" customFormat="1" ht="39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25" customFormat="1" ht="39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s="25" customFormat="1" ht="30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s="25" customFormat="1" ht="18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s="24" customFormat="1" ht="35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s="24" customFormat="1" ht="5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s="24" customFormat="1" ht="21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customHeight="1" x14ac:dyDescent="0.25"/>
    <row r="41" spans="1:15" s="26" customFormat="1" ht="11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s="27" customFormat="1" ht="27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s="4" customFormat="1" ht="19.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s="4" customFormat="1" ht="14.2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s="4" customFormat="1" ht="14.2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s="4" customFormat="1" ht="14.2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s="4" customFormat="1" ht="14.2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</sheetData>
  <mergeCells count="25">
    <mergeCell ref="A18:O18"/>
    <mergeCell ref="A20:O20"/>
    <mergeCell ref="A21:B21"/>
    <mergeCell ref="B23:E23"/>
    <mergeCell ref="A24:E24"/>
    <mergeCell ref="A13:O13"/>
    <mergeCell ref="A14:O14"/>
    <mergeCell ref="A15:O15"/>
    <mergeCell ref="A16:O16"/>
    <mergeCell ref="A17:O17"/>
    <mergeCell ref="A5:O5"/>
    <mergeCell ref="A6:AD6"/>
    <mergeCell ref="A7:A8"/>
    <mergeCell ref="B7:B8"/>
    <mergeCell ref="C7:C8"/>
    <mergeCell ref="D7:D8"/>
    <mergeCell ref="E7:G7"/>
    <mergeCell ref="I7:K7"/>
    <mergeCell ref="L7:O7"/>
    <mergeCell ref="L1:O1"/>
    <mergeCell ref="A2:O2"/>
    <mergeCell ref="A3:B3"/>
    <mergeCell ref="C3:O3"/>
    <mergeCell ref="A4:B4"/>
    <mergeCell ref="C4:O4"/>
  </mergeCells>
  <pageMargins left="0.51181102362204722" right="0.31496062992125984" top="0.74803149606299213" bottom="0.55118110236220474" header="0.31496062992125984" footer="0.31496062992125984"/>
  <pageSetup paperSize="9" scale="58" fitToHeight="0" orientation="landscape" r:id="rId1"/>
  <rowBreaks count="1" manualBreakCount="1">
    <brk id="1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Perl</cp:lastModifiedBy>
  <cp:revision>1</cp:revision>
  <dcterms:created xsi:type="dcterms:W3CDTF">2014-01-15T18:15:09Z</dcterms:created>
  <dcterms:modified xsi:type="dcterms:W3CDTF">2026-06-11T09:28:15Z</dcterms:modified>
</cp:coreProperties>
</file>