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Общая папка обмена\Контрактный отдел\Аукционы 2026\Закупка №173-КЭФ ремонт автотранспорта АУП\"/>
    </mc:Choice>
  </mc:AlternateContent>
  <xr:revisionPtr revIDLastSave="0" documentId="13_ncr:1_{8964CE11-47E7-4508-A871-095BF399A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еречень товара" sheetId="9" r:id="rId1"/>
  </sheets>
  <definedNames>
    <definedName name="_xlnm._FilterDatabase" localSheetId="0" hidden="1">'Перечень товара'!$E$1:$E$19</definedName>
    <definedName name="_xlnm.Print_Area" localSheetId="0">'Перечень товара'!$A$1:$Y$7</definedName>
  </definedNames>
  <calcPr calcId="181029"/>
</workbook>
</file>

<file path=xl/calcChain.xml><?xml version="1.0" encoding="utf-8"?>
<calcChain xmlns="http://schemas.openxmlformats.org/spreadsheetml/2006/main">
  <c r="I18" i="9" l="1"/>
  <c r="H18" i="9" s="1"/>
  <c r="I17" i="9"/>
  <c r="H17" i="9" s="1"/>
  <c r="I16" i="9"/>
  <c r="H16" i="9" s="1"/>
  <c r="I15" i="9"/>
  <c r="H15" i="9" s="1"/>
  <c r="G20" i="9" l="1"/>
  <c r="F20" i="9"/>
  <c r="E20" i="9"/>
  <c r="I8" i="9"/>
  <c r="H8" i="9" s="1"/>
  <c r="I9" i="9"/>
  <c r="H9" i="9" s="1"/>
  <c r="I10" i="9"/>
  <c r="H10" i="9" s="1"/>
  <c r="I11" i="9"/>
  <c r="H11" i="9" s="1"/>
  <c r="I12" i="9"/>
  <c r="H12" i="9" s="1"/>
  <c r="I13" i="9"/>
  <c r="H13" i="9" s="1"/>
  <c r="I14" i="9"/>
  <c r="H14" i="9" s="1"/>
  <c r="I19" i="9"/>
  <c r="H19" i="9" s="1"/>
  <c r="I20" i="9" l="1"/>
</calcChain>
</file>

<file path=xl/sharedStrings.xml><?xml version="1.0" encoding="utf-8"?>
<sst xmlns="http://schemas.openxmlformats.org/spreadsheetml/2006/main" count="38" uniqueCount="27">
  <si>
    <t>Обоснование начальной (максимальной) цены договора</t>
  </si>
  <si>
    <t>Расчет начальной (максимальной) цены договора представлен в таблице:</t>
  </si>
  <si>
    <t>№ п/п</t>
  </si>
  <si>
    <t>Наименование объекта закупки</t>
  </si>
  <si>
    <t>Ед. изм.</t>
  </si>
  <si>
    <t>Кол-во</t>
  </si>
  <si>
    <t>Коммерческие предложения поставщиков. Цена за ед., руб.</t>
  </si>
  <si>
    <t>Коэффициент вариации *</t>
  </si>
  <si>
    <t>Средняя цена за ед., руб.</t>
  </si>
  <si>
    <t>Расчетная цена за ед. ** , руб.</t>
  </si>
  <si>
    <t>шт</t>
  </si>
  <si>
    <t>Поставщик №1</t>
  </si>
  <si>
    <t xml:space="preserve">Поставщик №2 </t>
  </si>
  <si>
    <t xml:space="preserve">Поставщик №3 </t>
  </si>
  <si>
    <t>Сварочные работы</t>
  </si>
  <si>
    <t>Объект закупки: Ремонт автотранспорта автомобилей</t>
  </si>
  <si>
    <t>Регламентные работы по проведению планового ТО (замена моторного масла, замена фильтров, тех жидкостей и т.п.)</t>
  </si>
  <si>
    <t>Обслуживание и ремонт (замена амортизаторов, замена подшипника ступицы, установка радиатора, замена ГРМ, замена рулевой рейки, замена тормозных колодок, технических жидкостей, снятие/установка навесного оборудования двигателя и т.п.)</t>
  </si>
  <si>
    <t>Услуги автоэлектрика (замена лампочек, установка сигнализаций, тонирование, диагностика неисправности и т.п)</t>
  </si>
  <si>
    <t>Развал схождение</t>
  </si>
  <si>
    <t>Установка автостекла</t>
  </si>
  <si>
    <t>Сварка аргоном</t>
  </si>
  <si>
    <t>Мойка автомобиля (кузов, салон)</t>
  </si>
  <si>
    <t>Мойка днища</t>
  </si>
  <si>
    <t>Чистка радиатора печки</t>
  </si>
  <si>
    <t>Диагностика двигателя</t>
  </si>
  <si>
    <t>Диагностика ходовой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</si>
</sst>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\ ##0.00_р_._-;\-* #\ ##0.00_р_._-;_-* &quot;-&quot;??_р_._-;_-@_-"/>
    <numFmt numFmtId="165" formatCode="_-* #\ ##0.00\ _₽_-;\-* #\ ##0.00\ _₽_-;_-* &quot;-&quot;??\ _₽_-;_-@_-"/>
    <numFmt numFmtId="166" formatCode="#,##0.00\ _₽"/>
  </numFmts>
  <fonts count="1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>
      <alignment horizontal="left"/>
    </xf>
    <xf numFmtId="0" fontId="1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4" fillId="0" borderId="0" xfId="0" applyFont="1" applyAlignment="1">
      <alignment horizontal="right"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6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4" fontId="7" fillId="2" borderId="1" xfId="3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 wrapText="1"/>
    </xf>
  </cellXfs>
  <cellStyles count="8">
    <cellStyle name="Обычный" xfId="0" builtinId="0"/>
    <cellStyle name="Обычный 2" xfId="7" xr:uid="{00000000-0005-0000-0000-000001000000}"/>
    <cellStyle name="Обычный 2 2" xfId="2" xr:uid="{00000000-0005-0000-0000-000002000000}"/>
    <cellStyle name="Обычный 4" xfId="1" xr:uid="{00000000-0005-0000-0000-000003000000}"/>
    <cellStyle name="Финансовый" xfId="3" builtinId="3"/>
    <cellStyle name="Финансовый 2" xfId="4" xr:uid="{00000000-0005-0000-0000-000005000000}"/>
    <cellStyle name="Финансовый 3" xfId="5" xr:uid="{00000000-0005-0000-0000-000006000000}"/>
    <cellStyle name="Финансовый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zoomScale="120" zoomScaleNormal="120" workbookViewId="0">
      <selection activeCell="N9" sqref="N9"/>
    </sheetView>
  </sheetViews>
  <sheetFormatPr defaultColWidth="8.85546875" defaultRowHeight="12" x14ac:dyDescent="0.2"/>
  <cols>
    <col min="1" max="1" width="9.42578125" style="8" bestFit="1" customWidth="1"/>
    <col min="2" max="2" width="25.7109375" style="8" customWidth="1"/>
    <col min="3" max="3" width="9.140625" style="8"/>
    <col min="4" max="4" width="9.42578125" style="8" bestFit="1" customWidth="1"/>
    <col min="5" max="5" width="16.7109375" style="13" customWidth="1"/>
    <col min="6" max="6" width="16.5703125" style="13" customWidth="1"/>
    <col min="7" max="7" width="20.140625" style="13" customWidth="1"/>
    <col min="8" max="8" width="9.5703125" style="8" bestFit="1" customWidth="1"/>
    <col min="9" max="9" width="13.5703125" style="8" customWidth="1"/>
    <col min="10" max="10" width="9.140625" style="8"/>
    <col min="11" max="11" width="9.85546875" style="2" bestFit="1" customWidth="1"/>
    <col min="12" max="16384" width="8.85546875" style="2"/>
  </cols>
  <sheetData>
    <row r="1" spans="1:18" x14ac:dyDescent="0.2">
      <c r="R1" s="1"/>
    </row>
    <row r="2" spans="1:18" ht="15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8" ht="24.6" customHeight="1" x14ac:dyDescent="0.2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</row>
    <row r="4" spans="1:18" x14ac:dyDescent="0.2">
      <c r="A4" s="9" t="s">
        <v>1</v>
      </c>
      <c r="B4" s="10"/>
      <c r="C4" s="9"/>
      <c r="D4" s="9"/>
      <c r="E4" s="14"/>
      <c r="F4" s="14"/>
      <c r="G4" s="14"/>
      <c r="H4" s="9"/>
      <c r="I4" s="9"/>
      <c r="J4" s="9"/>
    </row>
    <row r="6" spans="1:18" ht="48" x14ac:dyDescent="0.2">
      <c r="A6" s="3" t="s">
        <v>2</v>
      </c>
      <c r="B6" s="3" t="s">
        <v>3</v>
      </c>
      <c r="C6" s="3" t="s">
        <v>4</v>
      </c>
      <c r="D6" s="3" t="s">
        <v>5</v>
      </c>
      <c r="E6" s="20" t="s">
        <v>6</v>
      </c>
      <c r="F6" s="21"/>
      <c r="G6" s="22"/>
      <c r="H6" s="11" t="s">
        <v>7</v>
      </c>
      <c r="I6" s="12" t="s">
        <v>8</v>
      </c>
      <c r="J6" s="11" t="s">
        <v>9</v>
      </c>
    </row>
    <row r="7" spans="1:18" x14ac:dyDescent="0.2">
      <c r="A7" s="3"/>
      <c r="B7" s="3"/>
      <c r="C7" s="3"/>
      <c r="D7" s="3"/>
      <c r="E7" s="3" t="s">
        <v>11</v>
      </c>
      <c r="F7" s="3" t="s">
        <v>12</v>
      </c>
      <c r="G7" s="3" t="s">
        <v>13</v>
      </c>
      <c r="H7" s="11"/>
      <c r="I7" s="11"/>
      <c r="J7" s="11"/>
    </row>
    <row r="8" spans="1:18" ht="45" x14ac:dyDescent="0.2">
      <c r="A8" s="3">
        <v>1</v>
      </c>
      <c r="B8" s="23" t="s">
        <v>16</v>
      </c>
      <c r="C8" s="4" t="s">
        <v>10</v>
      </c>
      <c r="D8" s="5">
        <v>1</v>
      </c>
      <c r="E8" s="24">
        <v>1500</v>
      </c>
      <c r="F8" s="24">
        <v>1725</v>
      </c>
      <c r="G8" s="24">
        <v>1980</v>
      </c>
      <c r="H8" s="6">
        <f t="shared" ref="H8:H11" si="0">ROUND(STDEV(E8,F8,G8)/I8*100,2)</f>
        <v>13.84</v>
      </c>
      <c r="I8" s="25">
        <f t="shared" ref="I8:I11" si="1">ROUND(AVERAGE(E8:G8),2)</f>
        <v>1735</v>
      </c>
      <c r="J8" s="7"/>
    </row>
    <row r="9" spans="1:18" ht="90" x14ac:dyDescent="0.2">
      <c r="A9" s="3">
        <v>2</v>
      </c>
      <c r="B9" s="23" t="s">
        <v>17</v>
      </c>
      <c r="C9" s="4" t="s">
        <v>10</v>
      </c>
      <c r="D9" s="5">
        <v>1</v>
      </c>
      <c r="E9" s="24">
        <v>2650</v>
      </c>
      <c r="F9" s="24">
        <v>3048</v>
      </c>
      <c r="G9" s="24">
        <v>3498</v>
      </c>
      <c r="H9" s="6">
        <f t="shared" si="0"/>
        <v>13.84</v>
      </c>
      <c r="I9" s="25">
        <f t="shared" si="1"/>
        <v>3065.33</v>
      </c>
      <c r="J9" s="7"/>
    </row>
    <row r="10" spans="1:18" ht="48.75" customHeight="1" x14ac:dyDescent="0.2">
      <c r="A10" s="3">
        <v>3</v>
      </c>
      <c r="B10" s="23" t="s">
        <v>18</v>
      </c>
      <c r="C10" s="4" t="s">
        <v>10</v>
      </c>
      <c r="D10" s="5">
        <v>1</v>
      </c>
      <c r="E10" s="24">
        <v>2650</v>
      </c>
      <c r="F10" s="24">
        <v>3048</v>
      </c>
      <c r="G10" s="24">
        <v>3120</v>
      </c>
      <c r="H10" s="6">
        <f t="shared" si="0"/>
        <v>8.61</v>
      </c>
      <c r="I10" s="25">
        <f t="shared" si="1"/>
        <v>2939.33</v>
      </c>
      <c r="J10" s="7"/>
    </row>
    <row r="11" spans="1:18" x14ac:dyDescent="0.2">
      <c r="A11" s="3">
        <v>4</v>
      </c>
      <c r="B11" s="23" t="s">
        <v>19</v>
      </c>
      <c r="C11" s="4" t="s">
        <v>10</v>
      </c>
      <c r="D11" s="5">
        <v>1</v>
      </c>
      <c r="E11" s="24">
        <v>2650</v>
      </c>
      <c r="F11" s="24">
        <v>3048</v>
      </c>
      <c r="G11" s="24">
        <v>3541</v>
      </c>
      <c r="H11" s="6">
        <f t="shared" si="0"/>
        <v>14.49</v>
      </c>
      <c r="I11" s="25">
        <f t="shared" si="1"/>
        <v>3079.67</v>
      </c>
      <c r="J11" s="7"/>
    </row>
    <row r="12" spans="1:18" x14ac:dyDescent="0.2">
      <c r="A12" s="3">
        <v>5</v>
      </c>
      <c r="B12" s="23" t="s">
        <v>20</v>
      </c>
      <c r="C12" s="4" t="s">
        <v>10</v>
      </c>
      <c r="D12" s="5">
        <v>1</v>
      </c>
      <c r="E12" s="24">
        <v>12000</v>
      </c>
      <c r="F12" s="24">
        <v>13800</v>
      </c>
      <c r="G12" s="24">
        <v>15840</v>
      </c>
      <c r="H12" s="6">
        <f t="shared" ref="H12:H13" si="2">ROUND(STDEV(E12,F12,G12)/I12*100,2)</f>
        <v>13.84</v>
      </c>
      <c r="I12" s="25">
        <f t="shared" ref="I12:I19" si="3">ROUND(AVERAGE(E12:G12),2)</f>
        <v>13880</v>
      </c>
      <c r="J12" s="7"/>
    </row>
    <row r="13" spans="1:18" x14ac:dyDescent="0.2">
      <c r="A13" s="3">
        <v>6</v>
      </c>
      <c r="B13" s="26" t="s">
        <v>21</v>
      </c>
      <c r="C13" s="4" t="s">
        <v>10</v>
      </c>
      <c r="D13" s="5">
        <v>1</v>
      </c>
      <c r="E13" s="24">
        <v>2650</v>
      </c>
      <c r="F13" s="24">
        <v>3048</v>
      </c>
      <c r="G13" s="24">
        <v>3400</v>
      </c>
      <c r="H13" s="6">
        <f t="shared" si="2"/>
        <v>12.37</v>
      </c>
      <c r="I13" s="25">
        <f t="shared" si="3"/>
        <v>3032.67</v>
      </c>
      <c r="J13" s="7"/>
    </row>
    <row r="14" spans="1:18" x14ac:dyDescent="0.2">
      <c r="A14" s="3">
        <v>7</v>
      </c>
      <c r="B14" s="26" t="s">
        <v>22</v>
      </c>
      <c r="C14" s="4" t="s">
        <v>10</v>
      </c>
      <c r="D14" s="5">
        <v>1</v>
      </c>
      <c r="E14" s="24">
        <v>1665</v>
      </c>
      <c r="F14" s="24">
        <v>1915</v>
      </c>
      <c r="G14" s="24">
        <v>2197.8000000000002</v>
      </c>
      <c r="H14" s="6">
        <f>ROUND(STDEV(E14,F14,G14)/I14*100,2)</f>
        <v>13.84</v>
      </c>
      <c r="I14" s="25">
        <f t="shared" si="3"/>
        <v>1925.93</v>
      </c>
      <c r="J14" s="7"/>
    </row>
    <row r="15" spans="1:18" x14ac:dyDescent="0.2">
      <c r="A15" s="3">
        <v>8</v>
      </c>
      <c r="B15" s="26" t="s">
        <v>23</v>
      </c>
      <c r="C15" s="4" t="s">
        <v>10</v>
      </c>
      <c r="D15" s="5">
        <v>1</v>
      </c>
      <c r="E15" s="24">
        <v>5000</v>
      </c>
      <c r="F15" s="24">
        <v>5750</v>
      </c>
      <c r="G15" s="24">
        <v>6600</v>
      </c>
      <c r="H15" s="6">
        <f>ROUND(STDEV(E15,F15,G15)/I15*100,2)</f>
        <v>13.84</v>
      </c>
      <c r="I15" s="25">
        <f t="shared" si="3"/>
        <v>5783.33</v>
      </c>
      <c r="J15" s="7"/>
    </row>
    <row r="16" spans="1:18" x14ac:dyDescent="0.2">
      <c r="A16" s="3">
        <v>9</v>
      </c>
      <c r="B16" s="26" t="s">
        <v>24</v>
      </c>
      <c r="C16" s="4" t="s">
        <v>10</v>
      </c>
      <c r="D16" s="5">
        <v>1</v>
      </c>
      <c r="E16" s="24">
        <v>4440</v>
      </c>
      <c r="F16" s="24">
        <v>5106</v>
      </c>
      <c r="G16" s="24">
        <v>5860.8</v>
      </c>
      <c r="H16" s="6">
        <f>ROUND(STDEV(E16,F16,G16)/I16*100,2)</f>
        <v>13.84</v>
      </c>
      <c r="I16" s="25">
        <f t="shared" si="3"/>
        <v>5135.6000000000004</v>
      </c>
      <c r="J16" s="7"/>
    </row>
    <row r="17" spans="1:10" x14ac:dyDescent="0.2">
      <c r="A17" s="3">
        <v>10</v>
      </c>
      <c r="B17" s="26" t="s">
        <v>25</v>
      </c>
      <c r="C17" s="4" t="s">
        <v>10</v>
      </c>
      <c r="D17" s="5">
        <v>1</v>
      </c>
      <c r="E17" s="24">
        <v>1221</v>
      </c>
      <c r="F17" s="24">
        <v>1404</v>
      </c>
      <c r="G17" s="24">
        <v>1611.72</v>
      </c>
      <c r="H17" s="6">
        <f>ROUND(STDEV(E17,F17,G17)/I17*100,2)</f>
        <v>13.84</v>
      </c>
      <c r="I17" s="25">
        <f t="shared" si="3"/>
        <v>1412.24</v>
      </c>
      <c r="J17" s="7"/>
    </row>
    <row r="18" spans="1:10" x14ac:dyDescent="0.2">
      <c r="A18" s="3">
        <v>11</v>
      </c>
      <c r="B18" s="26" t="s">
        <v>26</v>
      </c>
      <c r="C18" s="4" t="s">
        <v>10</v>
      </c>
      <c r="D18" s="5">
        <v>1</v>
      </c>
      <c r="E18" s="24">
        <v>555</v>
      </c>
      <c r="F18" s="24">
        <v>638</v>
      </c>
      <c r="G18" s="24">
        <v>732.6</v>
      </c>
      <c r="H18" s="6">
        <f>ROUND(STDEV(E18,F18,G18)/I18*100,2)</f>
        <v>13.84</v>
      </c>
      <c r="I18" s="25">
        <f t="shared" si="3"/>
        <v>641.87</v>
      </c>
      <c r="J18" s="7"/>
    </row>
    <row r="19" spans="1:10" ht="12.75" customHeight="1" x14ac:dyDescent="0.2">
      <c r="A19" s="3">
        <v>12</v>
      </c>
      <c r="B19" s="27" t="s">
        <v>14</v>
      </c>
      <c r="C19" s="4" t="s">
        <v>10</v>
      </c>
      <c r="D19" s="5">
        <v>1</v>
      </c>
      <c r="E19" s="24">
        <v>2650</v>
      </c>
      <c r="F19" s="24">
        <v>3048</v>
      </c>
      <c r="G19" s="24">
        <v>3498</v>
      </c>
      <c r="H19" s="6">
        <f>ROUND(STDEV(E19,F19,G19)/I19*100,2)</f>
        <v>13.84</v>
      </c>
      <c r="I19" s="25">
        <f t="shared" si="3"/>
        <v>3065.33</v>
      </c>
      <c r="J19" s="7"/>
    </row>
    <row r="20" spans="1:10" x14ac:dyDescent="0.2">
      <c r="E20" s="15">
        <f>SUM(E8:E19)</f>
        <v>39631</v>
      </c>
      <c r="F20" s="15">
        <f>SUM(F8:F19)</f>
        <v>45578</v>
      </c>
      <c r="G20" s="15">
        <f>SUM(G8:G19)</f>
        <v>51879.920000000006</v>
      </c>
      <c r="H20" s="15"/>
      <c r="I20" s="15">
        <f>SUM(I8:I19)</f>
        <v>45696.3</v>
      </c>
    </row>
  </sheetData>
  <autoFilter ref="E1:E19" xr:uid="{00000000-0009-0000-0000-000000000000}"/>
  <mergeCells count="3">
    <mergeCell ref="A2:J2"/>
    <mergeCell ref="A3:J3"/>
    <mergeCell ref="E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товара</vt:lpstr>
      <vt:lpstr>'Перечень товара'!Область_печати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Седьюрова Галина Александровна</dc:creator>
  <cp:lastModifiedBy>Брагина Екатерина Владимировна</cp:lastModifiedBy>
  <cp:revision/>
  <cp:lastPrinted>2023-03-06T05:06:35Z</cp:lastPrinted>
  <dcterms:created xsi:type="dcterms:W3CDTF">2014-01-28T06:59:00Z</dcterms:created>
  <dcterms:modified xsi:type="dcterms:W3CDTF">2026-06-30T07:41:46Z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1049-11.2.0.11486</vt:lpwstr>
  </property>
  <property fmtid="{D5CDD505-2E9C-101B-9397-08002B2CF9AE}" pid="3" name="ICV">
    <vt:lpwstr>37699CE78EA644F4A7C40651F6DAF519</vt:lpwstr>
  </property>
</Properties>
</file>