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1860" yWindow="1860" windowWidth="20730" windowHeight="11760"/>
  </bookViews>
  <sheets>
    <sheet name="Лист1" sheetId="1" r:id="rId1"/>
  </sheets>
  <calcPr calcId="125725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L84" i="1"/>
  <c r="N84"/>
  <c r="O84" s="1"/>
  <c r="S84" s="1"/>
  <c r="Q84"/>
  <c r="M84" l="1"/>
  <c r="N81"/>
  <c r="O81" s="1"/>
  <c r="Q82"/>
  <c r="Q83"/>
  <c r="N82"/>
  <c r="N83"/>
  <c r="O83" s="1"/>
  <c r="L82"/>
  <c r="L83"/>
  <c r="Q77"/>
  <c r="Q78"/>
  <c r="Q79"/>
  <c r="Q80"/>
  <c r="Q81"/>
  <c r="L77"/>
  <c r="L78"/>
  <c r="L79"/>
  <c r="L80"/>
  <c r="L81"/>
  <c r="N77"/>
  <c r="O77" s="1"/>
  <c r="N78"/>
  <c r="O78" s="1"/>
  <c r="N79"/>
  <c r="O79" s="1"/>
  <c r="N80"/>
  <c r="O80" s="1"/>
  <c r="Q75"/>
  <c r="L75"/>
  <c r="N75"/>
  <c r="O75" s="1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6"/>
  <c r="Q12"/>
  <c r="N71"/>
  <c r="O71" s="1"/>
  <c r="N72"/>
  <c r="O72" s="1"/>
  <c r="S72" s="1"/>
  <c r="N73"/>
  <c r="O73" s="1"/>
  <c r="N74"/>
  <c r="O74" s="1"/>
  <c r="N76"/>
  <c r="O76" s="1"/>
  <c r="L71"/>
  <c r="L72"/>
  <c r="L73"/>
  <c r="L74"/>
  <c r="L76"/>
  <c r="L69"/>
  <c r="L70"/>
  <c r="N61"/>
  <c r="O61" s="1"/>
  <c r="S61" s="1"/>
  <c r="N62"/>
  <c r="O62" s="1"/>
  <c r="S62" s="1"/>
  <c r="N63"/>
  <c r="O63" s="1"/>
  <c r="S63" s="1"/>
  <c r="N64"/>
  <c r="O64" s="1"/>
  <c r="S64" s="1"/>
  <c r="N65"/>
  <c r="O65" s="1"/>
  <c r="S65" s="1"/>
  <c r="N66"/>
  <c r="O66" s="1"/>
  <c r="S66" s="1"/>
  <c r="N67"/>
  <c r="O67" s="1"/>
  <c r="S67" s="1"/>
  <c r="N68"/>
  <c r="N69"/>
  <c r="O69" s="1"/>
  <c r="S69" s="1"/>
  <c r="N70"/>
  <c r="O70" s="1"/>
  <c r="S70" s="1"/>
  <c r="L61"/>
  <c r="L62"/>
  <c r="L63"/>
  <c r="L64"/>
  <c r="L65"/>
  <c r="L66"/>
  <c r="L67"/>
  <c r="L68"/>
  <c r="N52"/>
  <c r="O52" s="1"/>
  <c r="S52" s="1"/>
  <c r="N53"/>
  <c r="O53" s="1"/>
  <c r="N54"/>
  <c r="O54" s="1"/>
  <c r="N55"/>
  <c r="O55" s="1"/>
  <c r="N56"/>
  <c r="O56" s="1"/>
  <c r="S56" s="1"/>
  <c r="N57"/>
  <c r="O57" s="1"/>
  <c r="N58"/>
  <c r="O58" s="1"/>
  <c r="N59"/>
  <c r="O59" s="1"/>
  <c r="N60"/>
  <c r="O60" s="1"/>
  <c r="S60" s="1"/>
  <c r="L52"/>
  <c r="L53"/>
  <c r="L54"/>
  <c r="L55"/>
  <c r="L56"/>
  <c r="L57"/>
  <c r="L58"/>
  <c r="L59"/>
  <c r="L60"/>
  <c r="N43"/>
  <c r="O43" s="1"/>
  <c r="N44"/>
  <c r="O44" s="1"/>
  <c r="S44" s="1"/>
  <c r="N45"/>
  <c r="O45" s="1"/>
  <c r="N46"/>
  <c r="O46" s="1"/>
  <c r="N47"/>
  <c r="O47" s="1"/>
  <c r="N48"/>
  <c r="O48" s="1"/>
  <c r="S48" s="1"/>
  <c r="N49"/>
  <c r="O49" s="1"/>
  <c r="N50"/>
  <c r="O50" s="1"/>
  <c r="N51"/>
  <c r="O51" s="1"/>
  <c r="L43"/>
  <c r="L44"/>
  <c r="L45"/>
  <c r="L46"/>
  <c r="L47"/>
  <c r="L48"/>
  <c r="L49"/>
  <c r="L50"/>
  <c r="L51"/>
  <c r="N14"/>
  <c r="N15"/>
  <c r="O15" s="1"/>
  <c r="N16"/>
  <c r="O16" s="1"/>
  <c r="N17"/>
  <c r="O17" s="1"/>
  <c r="N18"/>
  <c r="N19"/>
  <c r="O19" s="1"/>
  <c r="N20"/>
  <c r="N21"/>
  <c r="O21" s="1"/>
  <c r="N22"/>
  <c r="O22" s="1"/>
  <c r="N23"/>
  <c r="O23" s="1"/>
  <c r="N24"/>
  <c r="O24" s="1"/>
  <c r="N25"/>
  <c r="O25" s="1"/>
  <c r="N26"/>
  <c r="O26" s="1"/>
  <c r="N27"/>
  <c r="O27" s="1"/>
  <c r="N28"/>
  <c r="O28" s="1"/>
  <c r="N29"/>
  <c r="O29" s="1"/>
  <c r="N30"/>
  <c r="O30" s="1"/>
  <c r="N31"/>
  <c r="O31" s="1"/>
  <c r="N32"/>
  <c r="O32" s="1"/>
  <c r="N33"/>
  <c r="O33" s="1"/>
  <c r="N34"/>
  <c r="O34" s="1"/>
  <c r="N35"/>
  <c r="O35" s="1"/>
  <c r="N36"/>
  <c r="O36" s="1"/>
  <c r="N37"/>
  <c r="O37" s="1"/>
  <c r="N38"/>
  <c r="O38" s="1"/>
  <c r="N39"/>
  <c r="O39" s="1"/>
  <c r="N40"/>
  <c r="O40" s="1"/>
  <c r="N41"/>
  <c r="O41" s="1"/>
  <c r="N42"/>
  <c r="O42" s="1"/>
  <c r="N12"/>
  <c r="O12" s="1"/>
  <c r="N13"/>
  <c r="O13" s="1"/>
  <c r="S13" s="1"/>
  <c r="L21"/>
  <c r="L22"/>
  <c r="M22" s="1"/>
  <c r="L23"/>
  <c r="M23" s="1"/>
  <c r="L24"/>
  <c r="L25"/>
  <c r="L26"/>
  <c r="L27"/>
  <c r="L28"/>
  <c r="L29"/>
  <c r="M29" s="1"/>
  <c r="L30"/>
  <c r="M30" s="1"/>
  <c r="L31"/>
  <c r="L32"/>
  <c r="L33"/>
  <c r="M33" s="1"/>
  <c r="L34"/>
  <c r="L35"/>
  <c r="L36"/>
  <c r="L37"/>
  <c r="M37" s="1"/>
  <c r="L38"/>
  <c r="L39"/>
  <c r="L40"/>
  <c r="L41"/>
  <c r="L42"/>
  <c r="M42" s="1"/>
  <c r="L19"/>
  <c r="L20"/>
  <c r="L13"/>
  <c r="L14"/>
  <c r="L15"/>
  <c r="M15" s="1"/>
  <c r="L16"/>
  <c r="M16" s="1"/>
  <c r="L17"/>
  <c r="L18"/>
  <c r="L12"/>
  <c r="P85"/>
  <c r="S83" l="1"/>
  <c r="S79"/>
  <c r="S40"/>
  <c r="S36"/>
  <c r="S32"/>
  <c r="S28"/>
  <c r="S24"/>
  <c r="S16"/>
  <c r="S51"/>
  <c r="S47"/>
  <c r="S71"/>
  <c r="S59"/>
  <c r="S55"/>
  <c r="M13"/>
  <c r="S33"/>
  <c r="S25"/>
  <c r="S57"/>
  <c r="S53"/>
  <c r="S81"/>
  <c r="S77"/>
  <c r="S41"/>
  <c r="S37"/>
  <c r="S29"/>
  <c r="S21"/>
  <c r="S17"/>
  <c r="S75"/>
  <c r="S42"/>
  <c r="S34"/>
  <c r="S26"/>
  <c r="M17"/>
  <c r="S31"/>
  <c r="S23"/>
  <c r="S15"/>
  <c r="S50"/>
  <c r="S46"/>
  <c r="M68"/>
  <c r="S74"/>
  <c r="S76"/>
  <c r="S38"/>
  <c r="S30"/>
  <c r="S22"/>
  <c r="S43"/>
  <c r="S39"/>
  <c r="S35"/>
  <c r="S27"/>
  <c r="M20"/>
  <c r="S58"/>
  <c r="S54"/>
  <c r="M63"/>
  <c r="M75"/>
  <c r="S80"/>
  <c r="S78"/>
  <c r="M82"/>
  <c r="O82"/>
  <c r="S82" s="1"/>
  <c r="M81"/>
  <c r="M83"/>
  <c r="M80"/>
  <c r="M79"/>
  <c r="M78"/>
  <c r="M77"/>
  <c r="O68"/>
  <c r="S68" s="1"/>
  <c r="M12"/>
  <c r="M19"/>
  <c r="Q85"/>
  <c r="S73"/>
  <c r="S49"/>
  <c r="S45"/>
  <c r="O20"/>
  <c r="S20" s="1"/>
  <c r="M54"/>
  <c r="M18"/>
  <c r="M14"/>
  <c r="M60"/>
  <c r="S12"/>
  <c r="O18"/>
  <c r="S18" s="1"/>
  <c r="O14"/>
  <c r="S14" s="1"/>
  <c r="S19"/>
  <c r="M21"/>
  <c r="M76"/>
  <c r="M74"/>
  <c r="M73"/>
  <c r="M72"/>
  <c r="M71"/>
  <c r="M70"/>
  <c r="M69"/>
  <c r="M67"/>
  <c r="M66"/>
  <c r="M65"/>
  <c r="M64"/>
  <c r="M62"/>
  <c r="M61"/>
  <c r="M59"/>
  <c r="M58"/>
  <c r="M57"/>
  <c r="M56"/>
  <c r="M55"/>
  <c r="M53"/>
  <c r="M52"/>
  <c r="M51"/>
  <c r="M50"/>
  <c r="M49"/>
  <c r="M48"/>
  <c r="M47"/>
  <c r="M46"/>
  <c r="M45"/>
  <c r="M44"/>
  <c r="M43"/>
  <c r="M41"/>
  <c r="M40"/>
  <c r="M39"/>
  <c r="M38"/>
  <c r="M36"/>
  <c r="M35"/>
  <c r="M34"/>
  <c r="M32"/>
  <c r="M31"/>
  <c r="M28"/>
  <c r="M27"/>
  <c r="M26"/>
  <c r="M25"/>
  <c r="M24"/>
  <c r="S85" l="1"/>
  <c r="O85"/>
</calcChain>
</file>

<file path=xl/sharedStrings.xml><?xml version="1.0" encoding="utf-8"?>
<sst xmlns="http://schemas.openxmlformats.org/spreadsheetml/2006/main" count="186" uniqueCount="110">
  <si>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</si>
  <si>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</si>
  <si>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</si>
  <si>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</si>
  <si>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</si>
  <si>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</si>
  <si>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</si>
  <si>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</si>
  <si>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</si>
  <si>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</si>
  <si>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</si>
  <si>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</si>
  <si>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</si>
  <si>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</si>
  <si>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</si>
  <si>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</si>
  <si>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</si>
  <si>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шт</t>
  </si>
  <si>
    <t>Поставщик 1</t>
  </si>
  <si>
    <t>Поставщик 2</t>
  </si>
  <si>
    <t>Поставщик 3</t>
  </si>
  <si>
    <t>поставку хозтоваров  для нужд ООО "УСТЬ-КУТСКИЕ ТЕПЛОВЫЕ СЕТИ И КОТЕЛЬНЫЕ"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</si>
  <si>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</si>
  <si>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</si>
  <si>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</si>
  <si>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</si>
  <si>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</si>
  <si>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</si>
  <si>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Вес.т</t>
  </si>
  <si>
    <t>Средняя стоимость доставки Заказчика 1 т продукции с НДС</t>
  </si>
  <si>
    <t>Стоимость доставки с НДС</t>
  </si>
  <si>
    <t xml:space="preserve">Суммарная максимальная стоимость закупки с НДС и доставкой </t>
  </si>
  <si>
    <t>Металлическая щетка SANTOOL 060102</t>
  </si>
  <si>
    <t>Сетка шлифовальная ЗУБР "МАСТЕР" в ассортименте</t>
  </si>
  <si>
    <t>Шпатель в ассортименте разной ширины</t>
  </si>
  <si>
    <t>Диск по бетону 230х23</t>
  </si>
  <si>
    <t>Ножовка по металлу Inforce 06-08-13</t>
  </si>
  <si>
    <t xml:space="preserve">Полотно ножовки по металлу  </t>
  </si>
  <si>
    <t>Круг отрезной 230* 2* 22 по металлу  Луга</t>
  </si>
  <si>
    <t>Абразивный круг "Корунд" 350х120х35</t>
  </si>
  <si>
    <t>Абразивный круг "Корунд" 350х76х35</t>
  </si>
  <si>
    <t>Пропановый резак REDIUS РЗП-32</t>
  </si>
  <si>
    <t>Редуктор пропановый БПО-5-3 малогабаритный KRASS</t>
  </si>
  <si>
    <t>Редуктор кислородный БКО-50 12,5 малогабаритный KRASS</t>
  </si>
  <si>
    <t>Резцы с победитовой напайкой марки ВК8(проходные)</t>
  </si>
  <si>
    <t>Резцы с победитовой напайкой марки Т5К10(проходные)</t>
  </si>
  <si>
    <t>Резцы с победитовой напайкой марки Т15К6(проходные)</t>
  </si>
  <si>
    <t>Резцы с победитовой напайкой марки ВК8(подрезные)</t>
  </si>
  <si>
    <t>Резцы с победитовой напайкой марки Т5К10(подрезные)</t>
  </si>
  <si>
    <t>Резцы с победитовой напайкой марки Т15К6(подрезные)</t>
  </si>
  <si>
    <t>Резцы расточные марки ВК8(подрезные), длина расточки 100-150мм</t>
  </si>
  <si>
    <t>Резцы расточные марки Т5К10(подрезные), длина расточки 100-150мм</t>
  </si>
  <si>
    <t>Резцы расточные марки Т15К6(подрезные), длина расточки 100-150мм</t>
  </si>
  <si>
    <t>Резцы расточные марки ВК8(проходные), длина расточки 100-150мм</t>
  </si>
  <si>
    <t>Резцы расточные марки Т5К10(проходные), длина расточки 100-150мм</t>
  </si>
  <si>
    <t>Резцы расточные марки Т15К6(проходные), длина расточки 100-150мм</t>
  </si>
  <si>
    <t>Резцы отрезные марки ВК8</t>
  </si>
  <si>
    <t>Резцы отрезные марки Т5К10</t>
  </si>
  <si>
    <t>Резцы отрезные марки Т15К6</t>
  </si>
  <si>
    <r>
      <t xml:space="preserve">Манометр кислородный </t>
    </r>
    <r>
      <rPr>
        <b/>
        <u/>
        <sz val="10"/>
        <color theme="1"/>
        <rFont val="Arial"/>
        <family val="2"/>
        <charset val="204"/>
      </rPr>
      <t>2,5МПа</t>
    </r>
    <r>
      <rPr>
        <sz val="10"/>
        <color theme="1"/>
        <rFont val="Arial"/>
        <family val="2"/>
        <charset val="204"/>
      </rPr>
      <t xml:space="preserve">   KRASS</t>
    </r>
  </si>
  <si>
    <r>
      <t xml:space="preserve">Манометр кислородный </t>
    </r>
    <r>
      <rPr>
        <b/>
        <u/>
        <sz val="10"/>
        <color theme="1"/>
        <rFont val="Arial"/>
        <family val="2"/>
        <charset val="204"/>
      </rPr>
      <t>25МПа</t>
    </r>
    <r>
      <rPr>
        <sz val="10"/>
        <color theme="1"/>
        <rFont val="Arial"/>
        <family val="2"/>
        <charset val="204"/>
      </rPr>
      <t xml:space="preserve">   KRASS</t>
    </r>
  </si>
  <si>
    <r>
      <t>Манометр пропановый</t>
    </r>
    <r>
      <rPr>
        <b/>
        <u/>
        <sz val="10"/>
        <color theme="1"/>
        <rFont val="Arial"/>
        <family val="2"/>
        <charset val="204"/>
      </rPr>
      <t xml:space="preserve"> </t>
    </r>
  </si>
  <si>
    <t>Маска защитная для глаз. Щиток НБТ-1</t>
  </si>
  <si>
    <t>Щиток сварщика WH-F4 со светофильтром 110*90 DIN 11</t>
  </si>
  <si>
    <t>Стекла сварочные №4 90*110</t>
  </si>
  <si>
    <t>Стекла сварочные №3 90*110</t>
  </si>
  <si>
    <t>Зубило слесарное</t>
  </si>
  <si>
    <t>Заклепочник Gesipa NTS 7030010</t>
  </si>
  <si>
    <t>Универсальные ножницы по металлу Stanley 2-14-566</t>
  </si>
  <si>
    <t>Газовый ключ 1 марки "Крафтул"</t>
  </si>
  <si>
    <t>Газовый ключ 2 марки "Крафтул"</t>
  </si>
  <si>
    <t>Газовый ключ 3 марки "Крафтул"</t>
  </si>
  <si>
    <t>Молоток с фибергласовой рукояткой Inforce 300гр</t>
  </si>
  <si>
    <t xml:space="preserve">Комбинированные плоскогубцы Inforce 160гр </t>
  </si>
  <si>
    <t>Сверло по металлу 4мм</t>
  </si>
  <si>
    <t>Накидной ключ 8*10</t>
  </si>
  <si>
    <t>Накидной ключ 12*14</t>
  </si>
  <si>
    <t>Накидной ключ 17*19</t>
  </si>
  <si>
    <t>Накидной ключ 22*24</t>
  </si>
  <si>
    <t>Накидной ключ 24*27</t>
  </si>
  <si>
    <t>Накидной ключ 30*32</t>
  </si>
  <si>
    <t>Рожковый ключ 8*10</t>
  </si>
  <si>
    <t>Рожковый ключ 12*14</t>
  </si>
  <si>
    <t>Рожковый ключ 17*19</t>
  </si>
  <si>
    <t>Рожковый ключ 22*24</t>
  </si>
  <si>
    <t>Рожковый ключ 24*27</t>
  </si>
  <si>
    <t>Рожковый ключ 30*32</t>
  </si>
  <si>
    <t>Шуруповерт  Makita BL1830</t>
  </si>
  <si>
    <t>Гайковерт акуумуляторный ударный 1200 Н * м батарея 8А*ч</t>
  </si>
  <si>
    <t>Гайковерт сетевой Вихрь ГС -1100 350Нм в кейсе с головками</t>
  </si>
  <si>
    <t>УШМ Makita 9558 HNK</t>
  </si>
  <si>
    <t>УШМ Makita 9069 SF</t>
  </si>
  <si>
    <t>Круг отрезной 125*1,2* 22 по металлу  Луга</t>
  </si>
  <si>
    <t>Поставщик 4</t>
  </si>
  <si>
    <t>Поставщик 5</t>
  </si>
  <si>
    <r>
      <t xml:space="preserve">Шлифовальный круг </t>
    </r>
    <r>
      <rPr>
        <b/>
        <sz val="10"/>
        <color theme="1"/>
        <rFont val="Arial"/>
        <family val="2"/>
        <charset val="204"/>
      </rPr>
      <t>125*6*22</t>
    </r>
    <r>
      <rPr>
        <sz val="10"/>
        <color theme="1"/>
        <rFont val="Arial"/>
        <family val="2"/>
        <charset val="204"/>
      </rPr>
      <t xml:space="preserve"> по металлу  Луга    </t>
    </r>
  </si>
  <si>
    <t>Домкрат реечный Hi Lift First Responder FR-605 5 тонн</t>
  </si>
  <si>
    <t>Топор (600г)</t>
  </si>
  <si>
    <t>УШМ (аналог Makita ) Д-125 мм</t>
  </si>
  <si>
    <t>Фонарь прожекторный Gauss модель GFL602 11W 400lm Li-ion 4800mAh LED</t>
  </si>
  <si>
    <t>Налобный фонарь FERON с аккумулятором TH2309 USB 1x18650 3W+2W XPE+COB IP44 пластик 41713</t>
  </si>
  <si>
    <t xml:space="preserve">Строительные леса ЛРСП-30. </t>
  </si>
  <si>
    <t>комплект</t>
  </si>
  <si>
    <t>фекальный насос джилекс фекальник 230/8</t>
  </si>
  <si>
    <t>Лестница раскладная трехсекционная алюминивая (3х10)</t>
  </si>
  <si>
    <t>Инверторный сварочный аппарат Ресанта САИ 250ММА</t>
  </si>
  <si>
    <t>Насос дренажный ГНОМ 40/25</t>
  </si>
  <si>
    <t>Круг шлифовальный 350*40*126</t>
  </si>
  <si>
    <t>На основании проведенного анализа рынка и расчетов, НМЦК с доставкой составляет: 745 233 рублей.</t>
  </si>
  <si>
    <t>Дата подготовки обоснования НМЦК:27.04.2026</t>
  </si>
</sst>
</file>

<file path=xl/styles.xml><?xml version="1.0" encoding="utf-8"?>
<styleSheet xmlns="http://schemas.openxmlformats.org/spreadsheetml/2006/main">
  <numFmts count="5">
    <numFmt numFmtId="164" formatCode="#,##0.00#########"/>
    <numFmt numFmtId="165" formatCode="0.000"/>
    <numFmt numFmtId="166" formatCode="0.0000"/>
    <numFmt numFmtId="167" formatCode="0.00000"/>
    <numFmt numFmtId="168" formatCode="#,##0.00000"/>
  </numFmts>
  <fonts count="1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Alignment="0"/>
  </cellStyleXfs>
  <cellXfs count="91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2" fontId="5" fillId="0" borderId="15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vertical="top"/>
    </xf>
    <xf numFmtId="2" fontId="13" fillId="0" borderId="6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4" fontId="17" fillId="0" borderId="15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vertical="top"/>
    </xf>
    <xf numFmtId="166" fontId="1" fillId="0" borderId="15" xfId="0" applyNumberFormat="1" applyFont="1" applyFill="1" applyBorder="1" applyAlignment="1">
      <alignment vertical="top"/>
    </xf>
    <xf numFmtId="167" fontId="1" fillId="0" borderId="15" xfId="0" applyNumberFormat="1" applyFont="1" applyFill="1" applyBorder="1" applyAlignment="1">
      <alignment vertical="top"/>
    </xf>
    <xf numFmtId="167" fontId="5" fillId="0" borderId="15" xfId="0" applyNumberFormat="1" applyFont="1" applyFill="1" applyBorder="1" applyAlignment="1">
      <alignment horizontal="center" vertical="center" wrapText="1"/>
    </xf>
    <xf numFmtId="167" fontId="1" fillId="0" borderId="15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vertical="top"/>
    </xf>
    <xf numFmtId="168" fontId="5" fillId="0" borderId="1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123825</xdr:colOff>
      <xdr:row>10</xdr:row>
      <xdr:rowOff>76200</xdr:rowOff>
    </xdr:from>
    <xdr:to>
      <xdr:col>11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196851</xdr:colOff>
      <xdr:row>10</xdr:row>
      <xdr:rowOff>73024</xdr:rowOff>
    </xdr:from>
    <xdr:to>
      <xdr:col>12</xdr:col>
      <xdr:colOff>1377951</xdr:colOff>
      <xdr:row>10</xdr:row>
      <xdr:rowOff>529589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277726" y="494664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8"/>
  <sheetViews>
    <sheetView tabSelected="1" view="pageBreakPreview" topLeftCell="A79" zoomScale="60" zoomScaleNormal="100" workbookViewId="0">
      <selection activeCell="Q81" sqref="Q81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5.7109375" style="3" customWidth="1"/>
    <col min="4" max="4" width="13.42578125" style="3" customWidth="1"/>
    <col min="5" max="5" width="10.28515625" style="3" customWidth="1"/>
    <col min="6" max="6" width="8.85546875" style="3" customWidth="1"/>
    <col min="7" max="7" width="18.42578125" style="13" customWidth="1"/>
    <col min="8" max="8" width="17.42578125" style="13" customWidth="1"/>
    <col min="9" max="9" width="17.85546875" style="13" customWidth="1"/>
    <col min="10" max="10" width="14.5703125" style="13" customWidth="1"/>
    <col min="11" max="11" width="16" style="13" customWidth="1"/>
    <col min="12" max="12" width="20.140625" style="13" customWidth="1"/>
    <col min="13" max="13" width="23" style="13" customWidth="1"/>
    <col min="14" max="14" width="11.85546875" style="13" customWidth="1"/>
    <col min="15" max="15" width="15.140625" style="13" customWidth="1"/>
    <col min="16" max="16" width="11.5703125" style="13" customWidth="1"/>
    <col min="17" max="17" width="15.140625" style="13" customWidth="1"/>
    <col min="18" max="18" width="11.85546875" style="13" customWidth="1"/>
    <col min="19" max="19" width="27.7109375" style="3" customWidth="1"/>
    <col min="20" max="20" width="18.42578125" style="3" customWidth="1"/>
    <col min="21" max="1014" width="9.140625" style="3" customWidth="1"/>
    <col min="1015" max="16384" width="9" style="3"/>
  </cols>
  <sheetData>
    <row r="1" spans="1:19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5" customHeight="1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36" customHeight="1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15" customHeight="1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9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</row>
    <row r="6" spans="1:19" ht="24.75" customHeight="1">
      <c r="A6" s="84" t="s">
        <v>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  <c r="P6" s="85"/>
      <c r="Q6" s="85"/>
      <c r="R6" s="85"/>
      <c r="S6" s="84"/>
    </row>
    <row r="7" spans="1:19" ht="42" customHeight="1">
      <c r="A7" s="84" t="s">
        <v>22</v>
      </c>
      <c r="B7" s="84"/>
      <c r="C7" s="86" t="s">
        <v>23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7"/>
      <c r="P7" s="87"/>
      <c r="Q7" s="87"/>
      <c r="R7" s="87"/>
      <c r="S7" s="86"/>
    </row>
    <row r="8" spans="1:19" ht="43.5" customHeight="1">
      <c r="A8" s="80" t="s">
        <v>21</v>
      </c>
      <c r="B8" s="6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</row>
    <row r="9" spans="1:19" ht="125.25" customHeight="1">
      <c r="A9" s="88" t="s">
        <v>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9"/>
      <c r="P9" s="89"/>
      <c r="Q9" s="89"/>
      <c r="R9" s="89"/>
      <c r="S9" s="88"/>
    </row>
    <row r="10" spans="1:19" ht="51" customHeight="1">
      <c r="A10" s="84" t="s">
        <v>4</v>
      </c>
      <c r="B10" s="84" t="s">
        <v>5</v>
      </c>
      <c r="C10" s="84"/>
      <c r="D10" s="90" t="s">
        <v>6</v>
      </c>
      <c r="E10" s="84" t="s">
        <v>7</v>
      </c>
      <c r="F10" s="90" t="s">
        <v>8</v>
      </c>
      <c r="G10" s="6" t="s">
        <v>18</v>
      </c>
      <c r="H10" s="6" t="s">
        <v>19</v>
      </c>
      <c r="I10" s="6" t="s">
        <v>20</v>
      </c>
      <c r="J10" s="6" t="s">
        <v>93</v>
      </c>
      <c r="K10" s="6" t="s">
        <v>94</v>
      </c>
      <c r="L10" s="7" t="s">
        <v>9</v>
      </c>
      <c r="M10" s="7" t="s">
        <v>10</v>
      </c>
      <c r="N10" s="90" t="s">
        <v>24</v>
      </c>
      <c r="O10" s="8" t="s">
        <v>11</v>
      </c>
      <c r="P10" s="8" t="s">
        <v>28</v>
      </c>
      <c r="Q10" s="28" t="s">
        <v>29</v>
      </c>
      <c r="R10" s="28" t="s">
        <v>30</v>
      </c>
      <c r="S10" s="28" t="s">
        <v>31</v>
      </c>
    </row>
    <row r="11" spans="1:19" ht="45" customHeight="1">
      <c r="A11" s="84"/>
      <c r="B11" s="84"/>
      <c r="C11" s="84"/>
      <c r="D11" s="90"/>
      <c r="E11" s="84"/>
      <c r="F11" s="90"/>
      <c r="G11" s="6" t="s">
        <v>12</v>
      </c>
      <c r="H11" s="6" t="s">
        <v>12</v>
      </c>
      <c r="I11" s="6" t="s">
        <v>12</v>
      </c>
      <c r="J11" s="6" t="s">
        <v>12</v>
      </c>
      <c r="K11" s="6" t="s">
        <v>12</v>
      </c>
      <c r="L11" s="9"/>
      <c r="M11" s="9"/>
      <c r="N11" s="90"/>
      <c r="O11" s="10"/>
      <c r="P11" s="27"/>
      <c r="Q11" s="24"/>
      <c r="R11" s="24"/>
      <c r="S11" s="10"/>
    </row>
    <row r="12" spans="1:19" ht="45" customHeight="1">
      <c r="A12" s="30">
        <v>1</v>
      </c>
      <c r="B12" s="63" t="s">
        <v>32</v>
      </c>
      <c r="C12" s="64"/>
      <c r="D12" s="32"/>
      <c r="E12" s="30" t="s">
        <v>17</v>
      </c>
      <c r="F12" s="24">
        <v>8</v>
      </c>
      <c r="G12" s="25">
        <v>123</v>
      </c>
      <c r="H12" s="25">
        <v>237</v>
      </c>
      <c r="I12" s="25">
        <v>187</v>
      </c>
      <c r="J12" s="25">
        <v>242</v>
      </c>
      <c r="K12" s="25">
        <v>150</v>
      </c>
      <c r="L12" s="33">
        <f>STDEV(G12:K12)</f>
        <v>52.40896869811499</v>
      </c>
      <c r="M12" s="33">
        <f>(L12/N12)*100</f>
        <v>27.906799093777945</v>
      </c>
      <c r="N12" s="24">
        <f>(G12+H12+I12+J12+K12)/5</f>
        <v>187.8</v>
      </c>
      <c r="O12" s="27">
        <f>F12*N12</f>
        <v>1502.4</v>
      </c>
      <c r="P12" s="42">
        <v>1E-3</v>
      </c>
      <c r="Q12" s="24">
        <f>P12*R12</f>
        <v>50</v>
      </c>
      <c r="R12" s="24">
        <v>50000</v>
      </c>
      <c r="S12" s="27">
        <f>O12+Q12</f>
        <v>1552.4</v>
      </c>
    </row>
    <row r="13" spans="1:19" ht="45" customHeight="1">
      <c r="A13" s="30">
        <v>2</v>
      </c>
      <c r="B13" s="63" t="s">
        <v>33</v>
      </c>
      <c r="C13" s="64"/>
      <c r="D13" s="32"/>
      <c r="E13" s="30" t="s">
        <v>17</v>
      </c>
      <c r="F13" s="24">
        <v>10</v>
      </c>
      <c r="G13" s="25">
        <v>126</v>
      </c>
      <c r="H13" s="25">
        <v>120</v>
      </c>
      <c r="I13" s="25">
        <v>121</v>
      </c>
      <c r="J13" s="25">
        <v>132</v>
      </c>
      <c r="K13" s="25">
        <v>145</v>
      </c>
      <c r="L13" s="33">
        <f t="shared" ref="L13:L77" si="0">STDEV(G13:K13)</f>
        <v>10.232301793829222</v>
      </c>
      <c r="M13" s="33">
        <f>(L13/N13)*100</f>
        <v>7.944333690861197</v>
      </c>
      <c r="N13" s="24">
        <f>(G13+H13+I13+J13+K13)/5</f>
        <v>128.80000000000001</v>
      </c>
      <c r="O13" s="27">
        <f t="shared" ref="O13:O77" si="1">F13*N13</f>
        <v>1288</v>
      </c>
      <c r="P13" s="42">
        <v>8.0000000000000004E-4</v>
      </c>
      <c r="Q13" s="24">
        <f t="shared" ref="Q13:Q77" si="2">P13*R13</f>
        <v>40</v>
      </c>
      <c r="R13" s="24">
        <v>50000</v>
      </c>
      <c r="S13" s="27">
        <f t="shared" ref="S13:S77" si="3">O13+Q13</f>
        <v>1328</v>
      </c>
    </row>
    <row r="14" spans="1:19" ht="45" customHeight="1">
      <c r="A14" s="30">
        <v>3</v>
      </c>
      <c r="B14" s="57" t="s">
        <v>34</v>
      </c>
      <c r="C14" s="58"/>
      <c r="D14" s="32"/>
      <c r="E14" s="30" t="s">
        <v>17</v>
      </c>
      <c r="F14" s="24">
        <v>10</v>
      </c>
      <c r="G14" s="25">
        <v>176</v>
      </c>
      <c r="H14" s="25">
        <v>131</v>
      </c>
      <c r="I14" s="25">
        <v>147</v>
      </c>
      <c r="J14" s="25">
        <v>112</v>
      </c>
      <c r="K14" s="25">
        <v>130</v>
      </c>
      <c r="L14" s="33">
        <f t="shared" si="0"/>
        <v>24.01457890532334</v>
      </c>
      <c r="M14" s="33">
        <f t="shared" ref="M14:M77" si="4">(L14/N14)*100</f>
        <v>17.251852661870217</v>
      </c>
      <c r="N14" s="24">
        <f t="shared" ref="N14:N77" si="5">(G14+H14+I14+J14+K14)/5</f>
        <v>139.19999999999999</v>
      </c>
      <c r="O14" s="27">
        <f t="shared" si="1"/>
        <v>1392</v>
      </c>
      <c r="P14" s="42">
        <v>1E-3</v>
      </c>
      <c r="Q14" s="24">
        <f t="shared" si="2"/>
        <v>50</v>
      </c>
      <c r="R14" s="24">
        <v>50000</v>
      </c>
      <c r="S14" s="27">
        <f t="shared" si="3"/>
        <v>1442</v>
      </c>
    </row>
    <row r="15" spans="1:19" ht="45" customHeight="1">
      <c r="A15" s="30">
        <v>4</v>
      </c>
      <c r="B15" s="57" t="s">
        <v>35</v>
      </c>
      <c r="C15" s="58"/>
      <c r="D15" s="32"/>
      <c r="E15" s="30" t="s">
        <v>17</v>
      </c>
      <c r="F15" s="24">
        <v>1</v>
      </c>
      <c r="G15" s="25">
        <v>1139</v>
      </c>
      <c r="H15" s="25">
        <v>1179</v>
      </c>
      <c r="I15" s="25">
        <v>1480</v>
      </c>
      <c r="J15" s="25">
        <v>1630</v>
      </c>
      <c r="K15" s="25">
        <v>1530</v>
      </c>
      <c r="L15" s="33">
        <f t="shared" si="0"/>
        <v>219.55022204497953</v>
      </c>
      <c r="M15" s="33">
        <f t="shared" si="4"/>
        <v>15.776819635310401</v>
      </c>
      <c r="N15" s="24">
        <f t="shared" si="5"/>
        <v>1391.6</v>
      </c>
      <c r="O15" s="27">
        <f t="shared" si="1"/>
        <v>1391.6</v>
      </c>
      <c r="P15" s="42">
        <v>1.4999999999999999E-4</v>
      </c>
      <c r="Q15" s="24">
        <f t="shared" si="2"/>
        <v>7.4999999999999991</v>
      </c>
      <c r="R15" s="24">
        <v>50000</v>
      </c>
      <c r="S15" s="27">
        <f t="shared" si="3"/>
        <v>1399.1</v>
      </c>
    </row>
    <row r="16" spans="1:19" ht="45" customHeight="1">
      <c r="A16" s="30">
        <v>5</v>
      </c>
      <c r="B16" s="57" t="s">
        <v>95</v>
      </c>
      <c r="C16" s="58"/>
      <c r="D16" s="32"/>
      <c r="E16" s="30" t="s">
        <v>17</v>
      </c>
      <c r="F16" s="24">
        <v>5</v>
      </c>
      <c r="G16" s="25">
        <v>126</v>
      </c>
      <c r="H16" s="25">
        <v>114</v>
      </c>
      <c r="I16" s="25">
        <v>96</v>
      </c>
      <c r="J16" s="25">
        <v>103</v>
      </c>
      <c r="K16" s="25">
        <v>115</v>
      </c>
      <c r="L16" s="33">
        <f t="shared" si="0"/>
        <v>11.606032913963356</v>
      </c>
      <c r="M16" s="33">
        <f t="shared" si="4"/>
        <v>10.474758947620359</v>
      </c>
      <c r="N16" s="24">
        <f t="shared" si="5"/>
        <v>110.8</v>
      </c>
      <c r="O16" s="27">
        <f t="shared" si="1"/>
        <v>554</v>
      </c>
      <c r="P16" s="42">
        <v>1E-3</v>
      </c>
      <c r="Q16" s="24">
        <f t="shared" si="2"/>
        <v>50</v>
      </c>
      <c r="R16" s="24">
        <v>50000</v>
      </c>
      <c r="S16" s="27">
        <f t="shared" si="3"/>
        <v>604</v>
      </c>
    </row>
    <row r="17" spans="1:19" ht="45" customHeight="1">
      <c r="A17" s="30">
        <v>6</v>
      </c>
      <c r="B17" s="57" t="s">
        <v>36</v>
      </c>
      <c r="C17" s="58"/>
      <c r="D17" s="32"/>
      <c r="E17" s="30" t="s">
        <v>17</v>
      </c>
      <c r="F17" s="24">
        <v>2</v>
      </c>
      <c r="G17" s="25">
        <v>1551</v>
      </c>
      <c r="H17" s="25">
        <v>1136</v>
      </c>
      <c r="I17" s="25">
        <v>1865</v>
      </c>
      <c r="J17" s="25">
        <v>1806</v>
      </c>
      <c r="K17" s="25">
        <v>1800</v>
      </c>
      <c r="L17" s="33">
        <f t="shared" si="0"/>
        <v>302.22723239311148</v>
      </c>
      <c r="M17" s="33">
        <f t="shared" si="4"/>
        <v>18.523365554860966</v>
      </c>
      <c r="N17" s="24">
        <f t="shared" si="5"/>
        <v>1631.6</v>
      </c>
      <c r="O17" s="27">
        <f t="shared" si="1"/>
        <v>3263.2</v>
      </c>
      <c r="P17" s="42">
        <v>1.6999999999999999E-3</v>
      </c>
      <c r="Q17" s="24">
        <f t="shared" si="2"/>
        <v>85</v>
      </c>
      <c r="R17" s="24">
        <v>50000</v>
      </c>
      <c r="S17" s="27">
        <f t="shared" si="3"/>
        <v>3348.2</v>
      </c>
    </row>
    <row r="18" spans="1:19" ht="45" customHeight="1">
      <c r="A18" s="30">
        <v>7</v>
      </c>
      <c r="B18" s="57" t="s">
        <v>37</v>
      </c>
      <c r="C18" s="58"/>
      <c r="D18" s="32"/>
      <c r="E18" s="30" t="s">
        <v>17</v>
      </c>
      <c r="F18" s="24">
        <v>100</v>
      </c>
      <c r="G18" s="25">
        <v>51</v>
      </c>
      <c r="H18" s="25">
        <v>39</v>
      </c>
      <c r="I18" s="25">
        <v>23</v>
      </c>
      <c r="J18" s="25">
        <v>40</v>
      </c>
      <c r="K18" s="25">
        <v>46</v>
      </c>
      <c r="L18" s="33">
        <f t="shared" si="0"/>
        <v>10.568822072492281</v>
      </c>
      <c r="M18" s="33">
        <f t="shared" si="4"/>
        <v>26.554829327870056</v>
      </c>
      <c r="N18" s="24">
        <f t="shared" si="5"/>
        <v>39.799999999999997</v>
      </c>
      <c r="O18" s="27">
        <f t="shared" si="1"/>
        <v>3979.9999999999995</v>
      </c>
      <c r="P18" s="42">
        <v>1.2E-2</v>
      </c>
      <c r="Q18" s="24">
        <f t="shared" si="2"/>
        <v>600</v>
      </c>
      <c r="R18" s="24">
        <v>50000</v>
      </c>
      <c r="S18" s="27">
        <f t="shared" si="3"/>
        <v>4580</v>
      </c>
    </row>
    <row r="19" spans="1:19" ht="45" customHeight="1">
      <c r="A19" s="30">
        <v>8</v>
      </c>
      <c r="B19" s="57" t="s">
        <v>92</v>
      </c>
      <c r="C19" s="58"/>
      <c r="D19" s="32"/>
      <c r="E19" s="30" t="s">
        <v>17</v>
      </c>
      <c r="F19" s="24">
        <v>500</v>
      </c>
      <c r="G19" s="25">
        <v>35</v>
      </c>
      <c r="H19" s="25">
        <v>27</v>
      </c>
      <c r="I19" s="25">
        <v>38</v>
      </c>
      <c r="J19" s="25">
        <v>30</v>
      </c>
      <c r="K19" s="25">
        <v>35</v>
      </c>
      <c r="L19" s="33">
        <f t="shared" si="0"/>
        <v>4.4158804331639239</v>
      </c>
      <c r="M19" s="33">
        <f>(L19/N19)*100</f>
        <v>13.381455858072497</v>
      </c>
      <c r="N19" s="24">
        <f t="shared" si="5"/>
        <v>33</v>
      </c>
      <c r="O19" s="27">
        <f t="shared" si="1"/>
        <v>16500</v>
      </c>
      <c r="P19" s="42">
        <v>2.1999999999999999E-2</v>
      </c>
      <c r="Q19" s="24">
        <f t="shared" si="2"/>
        <v>1100</v>
      </c>
      <c r="R19" s="24">
        <v>50000</v>
      </c>
      <c r="S19" s="27">
        <f t="shared" si="3"/>
        <v>17600</v>
      </c>
    </row>
    <row r="20" spans="1:19" ht="45" customHeight="1">
      <c r="A20" s="30">
        <v>9</v>
      </c>
      <c r="B20" s="57" t="s">
        <v>38</v>
      </c>
      <c r="C20" s="58"/>
      <c r="D20" s="32"/>
      <c r="E20" s="30" t="s">
        <v>17</v>
      </c>
      <c r="F20" s="24">
        <v>500</v>
      </c>
      <c r="G20" s="25">
        <v>112</v>
      </c>
      <c r="H20" s="25">
        <v>87</v>
      </c>
      <c r="I20" s="25">
        <v>62</v>
      </c>
      <c r="J20" s="25">
        <v>84</v>
      </c>
      <c r="K20" s="25">
        <v>72</v>
      </c>
      <c r="L20" s="33">
        <f t="shared" si="0"/>
        <v>18.836135484753747</v>
      </c>
      <c r="M20" s="33">
        <f t="shared" si="4"/>
        <v>22.585294346227514</v>
      </c>
      <c r="N20" s="24">
        <f t="shared" si="5"/>
        <v>83.4</v>
      </c>
      <c r="O20" s="27">
        <f t="shared" si="1"/>
        <v>41700</v>
      </c>
      <c r="P20" s="42">
        <v>6.4000000000000001E-2</v>
      </c>
      <c r="Q20" s="24">
        <f t="shared" si="2"/>
        <v>3200</v>
      </c>
      <c r="R20" s="24">
        <v>50000</v>
      </c>
      <c r="S20" s="27">
        <f t="shared" si="3"/>
        <v>44900</v>
      </c>
    </row>
    <row r="21" spans="1:19" ht="45" customHeight="1">
      <c r="A21" s="30">
        <v>10</v>
      </c>
      <c r="B21" s="57" t="s">
        <v>39</v>
      </c>
      <c r="C21" s="58"/>
      <c r="D21" s="32"/>
      <c r="E21" s="30" t="s">
        <v>17</v>
      </c>
      <c r="F21" s="24">
        <v>2</v>
      </c>
      <c r="G21" s="25">
        <v>6520</v>
      </c>
      <c r="H21" s="25">
        <v>6300</v>
      </c>
      <c r="I21" s="25">
        <v>5989</v>
      </c>
      <c r="J21" s="25">
        <v>6322</v>
      </c>
      <c r="K21" s="25">
        <v>6500</v>
      </c>
      <c r="L21" s="33">
        <f t="shared" si="0"/>
        <v>213.40852841440753</v>
      </c>
      <c r="M21" s="33">
        <f t="shared" si="4"/>
        <v>3.3734078659291131</v>
      </c>
      <c r="N21" s="24">
        <f t="shared" si="5"/>
        <v>6326.2</v>
      </c>
      <c r="O21" s="27">
        <f t="shared" si="1"/>
        <v>12652.4</v>
      </c>
      <c r="P21" s="42">
        <v>0.01</v>
      </c>
      <c r="Q21" s="24">
        <f t="shared" si="2"/>
        <v>500</v>
      </c>
      <c r="R21" s="24">
        <v>50000</v>
      </c>
      <c r="S21" s="27">
        <f t="shared" si="3"/>
        <v>13152.4</v>
      </c>
    </row>
    <row r="22" spans="1:19" ht="45" customHeight="1">
      <c r="A22" s="30">
        <v>11</v>
      </c>
      <c r="B22" s="57" t="s">
        <v>40</v>
      </c>
      <c r="C22" s="58"/>
      <c r="D22" s="32"/>
      <c r="E22" s="30" t="s">
        <v>17</v>
      </c>
      <c r="F22" s="24">
        <v>2</v>
      </c>
      <c r="G22" s="25">
        <v>5800</v>
      </c>
      <c r="H22" s="25">
        <v>5955</v>
      </c>
      <c r="I22" s="25">
        <v>5420</v>
      </c>
      <c r="J22" s="25">
        <v>5400</v>
      </c>
      <c r="K22" s="25">
        <v>5000</v>
      </c>
      <c r="L22" s="33">
        <f t="shared" si="0"/>
        <v>374.93332740635367</v>
      </c>
      <c r="M22" s="33">
        <f t="shared" si="4"/>
        <v>6.7984284207861041</v>
      </c>
      <c r="N22" s="24">
        <f t="shared" si="5"/>
        <v>5515</v>
      </c>
      <c r="O22" s="27">
        <f t="shared" si="1"/>
        <v>11030</v>
      </c>
      <c r="P22" s="42">
        <v>0.01</v>
      </c>
      <c r="Q22" s="24">
        <f t="shared" si="2"/>
        <v>500</v>
      </c>
      <c r="R22" s="24">
        <v>50000</v>
      </c>
      <c r="S22" s="27">
        <f t="shared" si="3"/>
        <v>11530</v>
      </c>
    </row>
    <row r="23" spans="1:19" ht="45" customHeight="1">
      <c r="A23" s="30">
        <v>12</v>
      </c>
      <c r="B23" s="57" t="s">
        <v>41</v>
      </c>
      <c r="C23" s="58"/>
      <c r="D23" s="32"/>
      <c r="E23" s="30" t="s">
        <v>17</v>
      </c>
      <c r="F23" s="24">
        <v>5</v>
      </c>
      <c r="G23" s="25">
        <v>2691</v>
      </c>
      <c r="H23" s="25">
        <v>3380</v>
      </c>
      <c r="I23" s="25">
        <v>3900</v>
      </c>
      <c r="J23" s="25">
        <v>4070</v>
      </c>
      <c r="K23" s="25">
        <v>4996</v>
      </c>
      <c r="L23" s="33">
        <f t="shared" si="0"/>
        <v>854.30135198301116</v>
      </c>
      <c r="M23" s="33">
        <f t="shared" si="4"/>
        <v>22.437919629747626</v>
      </c>
      <c r="N23" s="24">
        <f t="shared" si="5"/>
        <v>3807.4</v>
      </c>
      <c r="O23" s="27">
        <f t="shared" si="1"/>
        <v>19037</v>
      </c>
      <c r="P23" s="42">
        <v>5.0000000000000001E-3</v>
      </c>
      <c r="Q23" s="24">
        <f t="shared" si="2"/>
        <v>250</v>
      </c>
      <c r="R23" s="24">
        <v>50000</v>
      </c>
      <c r="S23" s="27">
        <f t="shared" si="3"/>
        <v>19287</v>
      </c>
    </row>
    <row r="24" spans="1:19" ht="45" customHeight="1">
      <c r="A24" s="30">
        <v>13</v>
      </c>
      <c r="B24" s="57" t="s">
        <v>42</v>
      </c>
      <c r="C24" s="58"/>
      <c r="D24" s="32"/>
      <c r="E24" s="30" t="s">
        <v>17</v>
      </c>
      <c r="F24" s="24">
        <v>3</v>
      </c>
      <c r="G24" s="25">
        <v>1320</v>
      </c>
      <c r="H24" s="25">
        <v>1232</v>
      </c>
      <c r="I24" s="25">
        <v>1300</v>
      </c>
      <c r="J24" s="25">
        <v>736</v>
      </c>
      <c r="K24" s="25">
        <v>1400</v>
      </c>
      <c r="L24" s="33">
        <f t="shared" si="0"/>
        <v>264.90149112453111</v>
      </c>
      <c r="M24" s="33">
        <f t="shared" si="4"/>
        <v>22.119362986350293</v>
      </c>
      <c r="N24" s="24">
        <f t="shared" si="5"/>
        <v>1197.5999999999999</v>
      </c>
      <c r="O24" s="27">
        <f t="shared" si="1"/>
        <v>3592.7999999999997</v>
      </c>
      <c r="P24" s="42">
        <v>3.0000000000000001E-3</v>
      </c>
      <c r="Q24" s="24">
        <f t="shared" si="2"/>
        <v>150</v>
      </c>
      <c r="R24" s="24">
        <v>50000</v>
      </c>
      <c r="S24" s="27">
        <f t="shared" si="3"/>
        <v>3742.7999999999997</v>
      </c>
    </row>
    <row r="25" spans="1:19" ht="45" customHeight="1">
      <c r="A25" s="30">
        <v>14</v>
      </c>
      <c r="B25" s="57" t="s">
        <v>43</v>
      </c>
      <c r="C25" s="58"/>
      <c r="D25" s="32"/>
      <c r="E25" s="30" t="s">
        <v>17</v>
      </c>
      <c r="F25" s="24">
        <v>2</v>
      </c>
      <c r="G25" s="25">
        <v>2150</v>
      </c>
      <c r="H25" s="25">
        <v>1405</v>
      </c>
      <c r="I25" s="25">
        <v>1266</v>
      </c>
      <c r="J25" s="25">
        <v>1579</v>
      </c>
      <c r="K25" s="25">
        <v>2548</v>
      </c>
      <c r="L25" s="33">
        <f t="shared" si="0"/>
        <v>541.1758494241958</v>
      </c>
      <c r="M25" s="33">
        <f t="shared" si="4"/>
        <v>30.240045229335934</v>
      </c>
      <c r="N25" s="24">
        <f t="shared" si="5"/>
        <v>1789.6</v>
      </c>
      <c r="O25" s="27">
        <f t="shared" si="1"/>
        <v>3579.2</v>
      </c>
      <c r="P25" s="42">
        <v>3.0000000000000001E-3</v>
      </c>
      <c r="Q25" s="24">
        <f t="shared" si="2"/>
        <v>150</v>
      </c>
      <c r="R25" s="24">
        <v>50000</v>
      </c>
      <c r="S25" s="27">
        <f t="shared" si="3"/>
        <v>3729.2</v>
      </c>
    </row>
    <row r="26" spans="1:19" ht="45" customHeight="1">
      <c r="A26" s="30">
        <v>15</v>
      </c>
      <c r="B26" s="57" t="s">
        <v>44</v>
      </c>
      <c r="C26" s="58"/>
      <c r="D26" s="32"/>
      <c r="E26" s="30" t="s">
        <v>17</v>
      </c>
      <c r="F26" s="24">
        <v>5</v>
      </c>
      <c r="G26" s="25">
        <v>756</v>
      </c>
      <c r="H26" s="25">
        <v>793</v>
      </c>
      <c r="I26" s="25">
        <v>642</v>
      </c>
      <c r="J26" s="25">
        <v>857</v>
      </c>
      <c r="K26" s="25">
        <v>508</v>
      </c>
      <c r="L26" s="33">
        <f t="shared" si="0"/>
        <v>137.87204212602333</v>
      </c>
      <c r="M26" s="33">
        <f t="shared" si="4"/>
        <v>19.38583269488517</v>
      </c>
      <c r="N26" s="24">
        <f t="shared" si="5"/>
        <v>711.2</v>
      </c>
      <c r="O26" s="27">
        <f t="shared" si="1"/>
        <v>3556</v>
      </c>
      <c r="P26" s="42">
        <v>5.0000000000000001E-3</v>
      </c>
      <c r="Q26" s="24">
        <f t="shared" si="2"/>
        <v>250</v>
      </c>
      <c r="R26" s="24">
        <v>50000</v>
      </c>
      <c r="S26" s="27">
        <f t="shared" si="3"/>
        <v>3806</v>
      </c>
    </row>
    <row r="27" spans="1:19" ht="45" customHeight="1">
      <c r="A27" s="30">
        <v>16</v>
      </c>
      <c r="B27" s="57" t="s">
        <v>45</v>
      </c>
      <c r="C27" s="58"/>
      <c r="D27" s="32"/>
      <c r="E27" s="30" t="s">
        <v>17</v>
      </c>
      <c r="F27" s="24">
        <v>5</v>
      </c>
      <c r="G27" s="25">
        <v>1124</v>
      </c>
      <c r="H27" s="25">
        <v>1489</v>
      </c>
      <c r="I27" s="25">
        <v>830</v>
      </c>
      <c r="J27" s="25">
        <v>1500</v>
      </c>
      <c r="K27" s="25">
        <v>1276</v>
      </c>
      <c r="L27" s="33">
        <f t="shared" si="0"/>
        <v>279.45518424248269</v>
      </c>
      <c r="M27" s="33">
        <f t="shared" si="4"/>
        <v>22.467855301695021</v>
      </c>
      <c r="N27" s="24">
        <f t="shared" si="5"/>
        <v>1243.8</v>
      </c>
      <c r="O27" s="27">
        <f t="shared" si="1"/>
        <v>6219</v>
      </c>
      <c r="P27" s="42">
        <v>5.0000000000000001E-3</v>
      </c>
      <c r="Q27" s="24">
        <f t="shared" si="2"/>
        <v>250</v>
      </c>
      <c r="R27" s="24">
        <v>50000</v>
      </c>
      <c r="S27" s="27">
        <f t="shared" si="3"/>
        <v>6469</v>
      </c>
    </row>
    <row r="28" spans="1:19" ht="45" customHeight="1">
      <c r="A28" s="30">
        <v>17</v>
      </c>
      <c r="B28" s="57" t="s">
        <v>46</v>
      </c>
      <c r="C28" s="58"/>
      <c r="D28" s="32"/>
      <c r="E28" s="30" t="s">
        <v>17</v>
      </c>
      <c r="F28" s="24">
        <v>5</v>
      </c>
      <c r="G28" s="25">
        <v>2020</v>
      </c>
      <c r="H28" s="25">
        <v>1831</v>
      </c>
      <c r="I28" s="25">
        <v>1775</v>
      </c>
      <c r="J28" s="25">
        <v>1075</v>
      </c>
      <c r="K28" s="25">
        <v>1923</v>
      </c>
      <c r="L28" s="33">
        <f t="shared" si="0"/>
        <v>374.98826648309966</v>
      </c>
      <c r="M28" s="33">
        <f t="shared" si="4"/>
        <v>21.74097092318528</v>
      </c>
      <c r="N28" s="24">
        <f t="shared" si="5"/>
        <v>1724.8</v>
      </c>
      <c r="O28" s="27">
        <f t="shared" si="1"/>
        <v>8624</v>
      </c>
      <c r="P28" s="42">
        <v>5.0000000000000001E-3</v>
      </c>
      <c r="Q28" s="24">
        <f t="shared" si="2"/>
        <v>250</v>
      </c>
      <c r="R28" s="24">
        <v>50000</v>
      </c>
      <c r="S28" s="27">
        <f t="shared" si="3"/>
        <v>8874</v>
      </c>
    </row>
    <row r="29" spans="1:19" ht="45" customHeight="1">
      <c r="A29" s="30">
        <v>18</v>
      </c>
      <c r="B29" s="57" t="s">
        <v>47</v>
      </c>
      <c r="C29" s="58"/>
      <c r="D29" s="32"/>
      <c r="E29" s="30" t="s">
        <v>17</v>
      </c>
      <c r="F29" s="24">
        <v>5</v>
      </c>
      <c r="G29" s="25">
        <v>138</v>
      </c>
      <c r="H29" s="25">
        <v>125</v>
      </c>
      <c r="I29" s="25">
        <v>176</v>
      </c>
      <c r="J29" s="25">
        <v>140</v>
      </c>
      <c r="K29" s="25">
        <v>135</v>
      </c>
      <c r="L29" s="33">
        <f t="shared" si="0"/>
        <v>19.434505396330536</v>
      </c>
      <c r="M29" s="33">
        <f t="shared" si="4"/>
        <v>13.609597616477965</v>
      </c>
      <c r="N29" s="24">
        <f t="shared" si="5"/>
        <v>142.80000000000001</v>
      </c>
      <c r="O29" s="27">
        <f t="shared" si="1"/>
        <v>714</v>
      </c>
      <c r="P29" s="42">
        <v>5.0000000000000001E-3</v>
      </c>
      <c r="Q29" s="24">
        <f t="shared" si="2"/>
        <v>250</v>
      </c>
      <c r="R29" s="24">
        <v>50000</v>
      </c>
      <c r="S29" s="27">
        <f t="shared" si="3"/>
        <v>964</v>
      </c>
    </row>
    <row r="30" spans="1:19" ht="45" customHeight="1">
      <c r="A30" s="30">
        <v>19</v>
      </c>
      <c r="B30" s="57" t="s">
        <v>48</v>
      </c>
      <c r="C30" s="58"/>
      <c r="D30" s="32"/>
      <c r="E30" s="30" t="s">
        <v>17</v>
      </c>
      <c r="F30" s="24">
        <v>5</v>
      </c>
      <c r="G30" s="25">
        <v>178</v>
      </c>
      <c r="H30" s="25">
        <v>204</v>
      </c>
      <c r="I30" s="25">
        <v>153</v>
      </c>
      <c r="J30" s="25">
        <v>259</v>
      </c>
      <c r="K30" s="25">
        <v>276</v>
      </c>
      <c r="L30" s="33">
        <f t="shared" si="0"/>
        <v>52.407060593015515</v>
      </c>
      <c r="M30" s="33">
        <f t="shared" si="4"/>
        <v>24.489280650941829</v>
      </c>
      <c r="N30" s="24">
        <f t="shared" si="5"/>
        <v>214</v>
      </c>
      <c r="O30" s="27">
        <f t="shared" si="1"/>
        <v>1070</v>
      </c>
      <c r="P30" s="42">
        <v>5.0000000000000001E-3</v>
      </c>
      <c r="Q30" s="24">
        <f t="shared" si="2"/>
        <v>250</v>
      </c>
      <c r="R30" s="24">
        <v>50000</v>
      </c>
      <c r="S30" s="27">
        <f t="shared" si="3"/>
        <v>1320</v>
      </c>
    </row>
    <row r="31" spans="1:19" ht="45" customHeight="1">
      <c r="A31" s="30">
        <v>20</v>
      </c>
      <c r="B31" s="57" t="s">
        <v>49</v>
      </c>
      <c r="C31" s="58"/>
      <c r="D31" s="32"/>
      <c r="E31" s="30" t="s">
        <v>17</v>
      </c>
      <c r="F31" s="24">
        <v>5</v>
      </c>
      <c r="G31" s="25">
        <v>549</v>
      </c>
      <c r="H31" s="25">
        <v>575</v>
      </c>
      <c r="I31" s="25">
        <v>975</v>
      </c>
      <c r="J31" s="25">
        <v>957</v>
      </c>
      <c r="K31" s="25">
        <v>922</v>
      </c>
      <c r="L31" s="33">
        <f t="shared" si="0"/>
        <v>214.29372365984042</v>
      </c>
      <c r="M31" s="33">
        <f t="shared" si="4"/>
        <v>26.934857171925643</v>
      </c>
      <c r="N31" s="24">
        <f t="shared" si="5"/>
        <v>795.6</v>
      </c>
      <c r="O31" s="27">
        <f t="shared" si="1"/>
        <v>3978</v>
      </c>
      <c r="P31" s="42">
        <v>5.0000000000000001E-3</v>
      </c>
      <c r="Q31" s="24">
        <f t="shared" si="2"/>
        <v>250</v>
      </c>
      <c r="R31" s="24">
        <v>50000</v>
      </c>
      <c r="S31" s="27">
        <f t="shared" si="3"/>
        <v>4228</v>
      </c>
    </row>
    <row r="32" spans="1:19" ht="45" customHeight="1">
      <c r="A32" s="30">
        <v>21</v>
      </c>
      <c r="B32" s="57" t="s">
        <v>50</v>
      </c>
      <c r="C32" s="58"/>
      <c r="D32" s="32"/>
      <c r="E32" s="30" t="s">
        <v>17</v>
      </c>
      <c r="F32" s="24">
        <v>5</v>
      </c>
      <c r="G32" s="25">
        <v>349</v>
      </c>
      <c r="H32" s="25">
        <v>229</v>
      </c>
      <c r="I32" s="25">
        <v>373</v>
      </c>
      <c r="J32" s="25">
        <v>249</v>
      </c>
      <c r="K32" s="25">
        <v>262</v>
      </c>
      <c r="L32" s="33">
        <f t="shared" si="0"/>
        <v>64.27907902264937</v>
      </c>
      <c r="M32" s="33">
        <f t="shared" si="4"/>
        <v>21.983269159592808</v>
      </c>
      <c r="N32" s="24">
        <f t="shared" si="5"/>
        <v>292.39999999999998</v>
      </c>
      <c r="O32" s="27">
        <f t="shared" si="1"/>
        <v>1462</v>
      </c>
      <c r="P32" s="42">
        <v>5.0000000000000001E-3</v>
      </c>
      <c r="Q32" s="24">
        <f t="shared" si="2"/>
        <v>250</v>
      </c>
      <c r="R32" s="24">
        <v>50000</v>
      </c>
      <c r="S32" s="27">
        <f t="shared" si="3"/>
        <v>1712</v>
      </c>
    </row>
    <row r="33" spans="1:19" ht="45" customHeight="1">
      <c r="A33" s="30">
        <v>22</v>
      </c>
      <c r="B33" s="57" t="s">
        <v>51</v>
      </c>
      <c r="C33" s="58"/>
      <c r="D33" s="32"/>
      <c r="E33" s="30" t="s">
        <v>17</v>
      </c>
      <c r="F33" s="24">
        <v>5</v>
      </c>
      <c r="G33" s="25">
        <v>359</v>
      </c>
      <c r="H33" s="25">
        <v>349</v>
      </c>
      <c r="I33" s="25">
        <v>321</v>
      </c>
      <c r="J33" s="25">
        <v>239</v>
      </c>
      <c r="K33" s="25">
        <v>369</v>
      </c>
      <c r="L33" s="33">
        <f t="shared" si="0"/>
        <v>52.562343935558928</v>
      </c>
      <c r="M33" s="33">
        <f t="shared" si="4"/>
        <v>16.05447279644439</v>
      </c>
      <c r="N33" s="24">
        <f t="shared" si="5"/>
        <v>327.39999999999998</v>
      </c>
      <c r="O33" s="27">
        <f t="shared" si="1"/>
        <v>1637</v>
      </c>
      <c r="P33" s="42">
        <v>5.0000000000000001E-3</v>
      </c>
      <c r="Q33" s="24">
        <f t="shared" si="2"/>
        <v>250</v>
      </c>
      <c r="R33" s="24">
        <v>50000</v>
      </c>
      <c r="S33" s="27">
        <f t="shared" si="3"/>
        <v>1887</v>
      </c>
    </row>
    <row r="34" spans="1:19" ht="45" customHeight="1">
      <c r="A34" s="30">
        <v>23</v>
      </c>
      <c r="B34" s="57" t="s">
        <v>52</v>
      </c>
      <c r="C34" s="58"/>
      <c r="D34" s="32"/>
      <c r="E34" s="30" t="s">
        <v>17</v>
      </c>
      <c r="F34" s="24">
        <v>5</v>
      </c>
      <c r="G34" s="25">
        <v>533</v>
      </c>
      <c r="H34" s="25">
        <v>590</v>
      </c>
      <c r="I34" s="25">
        <v>560</v>
      </c>
      <c r="J34" s="25">
        <v>538</v>
      </c>
      <c r="K34" s="25">
        <v>365</v>
      </c>
      <c r="L34" s="33">
        <f t="shared" si="0"/>
        <v>88.003977182852438</v>
      </c>
      <c r="M34" s="33">
        <f t="shared" si="4"/>
        <v>17.015463492430865</v>
      </c>
      <c r="N34" s="24">
        <f t="shared" si="5"/>
        <v>517.20000000000005</v>
      </c>
      <c r="O34" s="27">
        <f t="shared" si="1"/>
        <v>2586</v>
      </c>
      <c r="P34" s="42">
        <v>5.0000000000000001E-3</v>
      </c>
      <c r="Q34" s="24">
        <f t="shared" si="2"/>
        <v>250</v>
      </c>
      <c r="R34" s="24">
        <v>50000</v>
      </c>
      <c r="S34" s="27">
        <f t="shared" si="3"/>
        <v>2836</v>
      </c>
    </row>
    <row r="35" spans="1:19" ht="45" customHeight="1">
      <c r="A35" s="30">
        <v>24</v>
      </c>
      <c r="B35" s="57" t="s">
        <v>53</v>
      </c>
      <c r="C35" s="58"/>
      <c r="D35" s="32"/>
      <c r="E35" s="30" t="s">
        <v>17</v>
      </c>
      <c r="F35" s="24">
        <v>5</v>
      </c>
      <c r="G35" s="25">
        <v>150</v>
      </c>
      <c r="H35" s="25">
        <v>141</v>
      </c>
      <c r="I35" s="25">
        <v>160</v>
      </c>
      <c r="J35" s="25">
        <v>134</v>
      </c>
      <c r="K35" s="25">
        <v>110</v>
      </c>
      <c r="L35" s="33">
        <f t="shared" si="0"/>
        <v>18.920887928424502</v>
      </c>
      <c r="M35" s="33">
        <f t="shared" si="4"/>
        <v>13.612149588794606</v>
      </c>
      <c r="N35" s="24">
        <f t="shared" si="5"/>
        <v>139</v>
      </c>
      <c r="O35" s="27">
        <f t="shared" si="1"/>
        <v>695</v>
      </c>
      <c r="P35" s="42">
        <v>5.0000000000000001E-3</v>
      </c>
      <c r="Q35" s="24">
        <f t="shared" si="2"/>
        <v>250</v>
      </c>
      <c r="R35" s="24">
        <v>50000</v>
      </c>
      <c r="S35" s="27">
        <f t="shared" si="3"/>
        <v>945</v>
      </c>
    </row>
    <row r="36" spans="1:19" ht="45" customHeight="1">
      <c r="A36" s="30">
        <v>25</v>
      </c>
      <c r="B36" s="57" t="s">
        <v>54</v>
      </c>
      <c r="C36" s="58"/>
      <c r="D36" s="32"/>
      <c r="E36" s="30" t="s">
        <v>17</v>
      </c>
      <c r="F36" s="24">
        <v>5</v>
      </c>
      <c r="G36" s="25">
        <v>359</v>
      </c>
      <c r="H36" s="25">
        <v>369</v>
      </c>
      <c r="I36" s="25">
        <v>413</v>
      </c>
      <c r="J36" s="25">
        <v>420</v>
      </c>
      <c r="K36" s="25">
        <v>349</v>
      </c>
      <c r="L36" s="33">
        <f t="shared" si="0"/>
        <v>32.372828112477293</v>
      </c>
      <c r="M36" s="33">
        <f t="shared" si="4"/>
        <v>8.4745623331092403</v>
      </c>
      <c r="N36" s="24">
        <f t="shared" si="5"/>
        <v>382</v>
      </c>
      <c r="O36" s="27">
        <f t="shared" si="1"/>
        <v>1910</v>
      </c>
      <c r="P36" s="42">
        <v>5.0000000000000001E-3</v>
      </c>
      <c r="Q36" s="24">
        <f t="shared" si="2"/>
        <v>250</v>
      </c>
      <c r="R36" s="24">
        <v>50000</v>
      </c>
      <c r="S36" s="27">
        <f t="shared" si="3"/>
        <v>2160</v>
      </c>
    </row>
    <row r="37" spans="1:19" ht="45" customHeight="1">
      <c r="A37" s="30">
        <v>26</v>
      </c>
      <c r="B37" s="57" t="s">
        <v>55</v>
      </c>
      <c r="C37" s="58"/>
      <c r="D37" s="32"/>
      <c r="E37" s="30" t="s">
        <v>17</v>
      </c>
      <c r="F37" s="24">
        <v>5</v>
      </c>
      <c r="G37" s="25">
        <v>303</v>
      </c>
      <c r="H37" s="25">
        <v>300</v>
      </c>
      <c r="I37" s="25">
        <v>306</v>
      </c>
      <c r="J37" s="25">
        <v>323</v>
      </c>
      <c r="K37" s="25">
        <v>330</v>
      </c>
      <c r="L37" s="33">
        <f t="shared" si="0"/>
        <v>13.277801022759865</v>
      </c>
      <c r="M37" s="33">
        <f t="shared" si="4"/>
        <v>4.2502564093341437</v>
      </c>
      <c r="N37" s="24">
        <f t="shared" si="5"/>
        <v>312.39999999999998</v>
      </c>
      <c r="O37" s="27">
        <f t="shared" si="1"/>
        <v>1562</v>
      </c>
      <c r="P37" s="42">
        <v>5.0000000000000001E-3</v>
      </c>
      <c r="Q37" s="24">
        <f t="shared" si="2"/>
        <v>250</v>
      </c>
      <c r="R37" s="24">
        <v>50000</v>
      </c>
      <c r="S37" s="27">
        <f t="shared" si="3"/>
        <v>1812</v>
      </c>
    </row>
    <row r="38" spans="1:19" ht="45" customHeight="1">
      <c r="A38" s="30">
        <v>27</v>
      </c>
      <c r="B38" s="57" t="s">
        <v>56</v>
      </c>
      <c r="C38" s="58"/>
      <c r="D38" s="32"/>
      <c r="E38" s="30" t="s">
        <v>17</v>
      </c>
      <c r="F38" s="24">
        <v>5</v>
      </c>
      <c r="G38" s="25">
        <v>1797</v>
      </c>
      <c r="H38" s="25">
        <v>1372</v>
      </c>
      <c r="I38" s="25">
        <v>1663</v>
      </c>
      <c r="J38" s="25">
        <v>1380</v>
      </c>
      <c r="K38" s="25">
        <v>1589</v>
      </c>
      <c r="L38" s="33">
        <f t="shared" si="0"/>
        <v>183.9584192147785</v>
      </c>
      <c r="M38" s="33">
        <f t="shared" si="4"/>
        <v>11.790694732391904</v>
      </c>
      <c r="N38" s="24">
        <f t="shared" si="5"/>
        <v>1560.2</v>
      </c>
      <c r="O38" s="27">
        <f t="shared" si="1"/>
        <v>7801</v>
      </c>
      <c r="P38" s="42">
        <v>5.0000000000000001E-3</v>
      </c>
      <c r="Q38" s="24">
        <f t="shared" si="2"/>
        <v>250</v>
      </c>
      <c r="R38" s="24">
        <v>50000</v>
      </c>
      <c r="S38" s="27">
        <f t="shared" si="3"/>
        <v>8051</v>
      </c>
    </row>
    <row r="39" spans="1:19" ht="45" customHeight="1">
      <c r="A39" s="30">
        <v>28</v>
      </c>
      <c r="B39" s="57" t="s">
        <v>57</v>
      </c>
      <c r="C39" s="58"/>
      <c r="D39" s="32"/>
      <c r="E39" s="30" t="s">
        <v>17</v>
      </c>
      <c r="F39" s="24">
        <v>5</v>
      </c>
      <c r="G39" s="25">
        <v>419</v>
      </c>
      <c r="H39" s="25">
        <v>330</v>
      </c>
      <c r="I39" s="25">
        <v>413</v>
      </c>
      <c r="J39" s="25">
        <v>357</v>
      </c>
      <c r="K39" s="25">
        <v>363</v>
      </c>
      <c r="L39" s="33">
        <f t="shared" si="0"/>
        <v>38.285767590581074</v>
      </c>
      <c r="M39" s="33">
        <f t="shared" si="4"/>
        <v>10.171564184532699</v>
      </c>
      <c r="N39" s="24">
        <f t="shared" si="5"/>
        <v>376.4</v>
      </c>
      <c r="O39" s="27">
        <f t="shared" si="1"/>
        <v>1882</v>
      </c>
      <c r="P39" s="42">
        <v>5.0000000000000001E-3</v>
      </c>
      <c r="Q39" s="24">
        <f t="shared" si="2"/>
        <v>250</v>
      </c>
      <c r="R39" s="24">
        <v>50000</v>
      </c>
      <c r="S39" s="27">
        <f t="shared" si="3"/>
        <v>2132</v>
      </c>
    </row>
    <row r="40" spans="1:19" ht="45" customHeight="1">
      <c r="A40" s="30">
        <v>29</v>
      </c>
      <c r="B40" s="57" t="s">
        <v>58</v>
      </c>
      <c r="C40" s="58"/>
      <c r="D40" s="32"/>
      <c r="E40" s="30" t="s">
        <v>17</v>
      </c>
      <c r="F40" s="24">
        <v>5</v>
      </c>
      <c r="G40" s="25">
        <v>229</v>
      </c>
      <c r="H40" s="25">
        <v>266</v>
      </c>
      <c r="I40" s="25">
        <v>170</v>
      </c>
      <c r="J40" s="25">
        <v>197</v>
      </c>
      <c r="K40" s="25">
        <v>368</v>
      </c>
      <c r="L40" s="33">
        <f t="shared" si="0"/>
        <v>77.055175037112207</v>
      </c>
      <c r="M40" s="33">
        <f t="shared" si="4"/>
        <v>31.323241885004961</v>
      </c>
      <c r="N40" s="24">
        <f t="shared" si="5"/>
        <v>246</v>
      </c>
      <c r="O40" s="27">
        <f t="shared" si="1"/>
        <v>1230</v>
      </c>
      <c r="P40" s="42">
        <v>5.0000000000000001E-3</v>
      </c>
      <c r="Q40" s="24">
        <f t="shared" si="2"/>
        <v>250</v>
      </c>
      <c r="R40" s="24">
        <v>50000</v>
      </c>
      <c r="S40" s="27">
        <f t="shared" si="3"/>
        <v>1480</v>
      </c>
    </row>
    <row r="41" spans="1:19" ht="45" customHeight="1">
      <c r="A41" s="30">
        <v>30</v>
      </c>
      <c r="B41" s="57" t="s">
        <v>59</v>
      </c>
      <c r="C41" s="58"/>
      <c r="D41" s="32"/>
      <c r="E41" s="30" t="s">
        <v>17</v>
      </c>
      <c r="F41" s="24">
        <v>4</v>
      </c>
      <c r="G41" s="25">
        <v>450</v>
      </c>
      <c r="H41" s="25">
        <v>410</v>
      </c>
      <c r="I41" s="25">
        <v>420</v>
      </c>
      <c r="J41" s="25">
        <v>444</v>
      </c>
      <c r="K41" s="25">
        <v>490</v>
      </c>
      <c r="L41" s="33">
        <f t="shared" si="0"/>
        <v>31.131977129633313</v>
      </c>
      <c r="M41" s="33">
        <f t="shared" si="4"/>
        <v>7.0307084755269447</v>
      </c>
      <c r="N41" s="24">
        <f t="shared" si="5"/>
        <v>442.8</v>
      </c>
      <c r="O41" s="27">
        <f t="shared" si="1"/>
        <v>1771.2</v>
      </c>
      <c r="P41" s="42">
        <v>3.0000000000000001E-3</v>
      </c>
      <c r="Q41" s="24">
        <f t="shared" si="2"/>
        <v>150</v>
      </c>
      <c r="R41" s="24">
        <v>50000</v>
      </c>
      <c r="S41" s="27">
        <f t="shared" si="3"/>
        <v>1921.2</v>
      </c>
    </row>
    <row r="42" spans="1:19" ht="45" customHeight="1">
      <c r="A42" s="30">
        <v>31</v>
      </c>
      <c r="B42" s="57" t="s">
        <v>60</v>
      </c>
      <c r="C42" s="58"/>
      <c r="D42" s="32"/>
      <c r="E42" s="30" t="s">
        <v>17</v>
      </c>
      <c r="F42" s="24">
        <v>4</v>
      </c>
      <c r="G42" s="25">
        <v>420</v>
      </c>
      <c r="H42" s="25">
        <v>410</v>
      </c>
      <c r="I42" s="25">
        <v>450</v>
      </c>
      <c r="J42" s="25">
        <v>488</v>
      </c>
      <c r="K42" s="25">
        <v>490</v>
      </c>
      <c r="L42" s="33">
        <f t="shared" si="0"/>
        <v>37.186018878067443</v>
      </c>
      <c r="M42" s="33">
        <f t="shared" si="4"/>
        <v>8.2342823024950054</v>
      </c>
      <c r="N42" s="24">
        <f t="shared" si="5"/>
        <v>451.6</v>
      </c>
      <c r="O42" s="27">
        <f t="shared" si="1"/>
        <v>1806.4</v>
      </c>
      <c r="P42" s="42">
        <v>3.0000000000000001E-3</v>
      </c>
      <c r="Q42" s="24">
        <f t="shared" si="2"/>
        <v>150</v>
      </c>
      <c r="R42" s="24">
        <v>50000</v>
      </c>
      <c r="S42" s="27">
        <f t="shared" si="3"/>
        <v>1956.4</v>
      </c>
    </row>
    <row r="43" spans="1:19" ht="45" customHeight="1">
      <c r="A43" s="30">
        <v>32</v>
      </c>
      <c r="B43" s="57" t="s">
        <v>61</v>
      </c>
      <c r="C43" s="58"/>
      <c r="D43" s="32"/>
      <c r="E43" s="30" t="s">
        <v>17</v>
      </c>
      <c r="F43" s="24">
        <v>6</v>
      </c>
      <c r="G43" s="25">
        <v>250</v>
      </c>
      <c r="H43" s="25">
        <v>280</v>
      </c>
      <c r="I43" s="25">
        <v>290</v>
      </c>
      <c r="J43" s="25">
        <v>292</v>
      </c>
      <c r="K43" s="25">
        <v>317</v>
      </c>
      <c r="L43" s="33">
        <f t="shared" si="0"/>
        <v>24.211567483333191</v>
      </c>
      <c r="M43" s="33">
        <f t="shared" si="4"/>
        <v>8.4715071670165116</v>
      </c>
      <c r="N43" s="24">
        <f t="shared" si="5"/>
        <v>285.8</v>
      </c>
      <c r="O43" s="27">
        <f t="shared" si="1"/>
        <v>1714.8000000000002</v>
      </c>
      <c r="P43" s="42">
        <v>3.0000000000000001E-3</v>
      </c>
      <c r="Q43" s="24">
        <f t="shared" si="2"/>
        <v>150</v>
      </c>
      <c r="R43" s="24">
        <v>50000</v>
      </c>
      <c r="S43" s="27">
        <f t="shared" si="3"/>
        <v>1864.8000000000002</v>
      </c>
    </row>
    <row r="44" spans="1:19" ht="45" customHeight="1">
      <c r="A44" s="30">
        <v>33</v>
      </c>
      <c r="B44" s="57" t="s">
        <v>62</v>
      </c>
      <c r="C44" s="58"/>
      <c r="D44" s="32"/>
      <c r="E44" s="30" t="s">
        <v>17</v>
      </c>
      <c r="F44" s="24">
        <v>2</v>
      </c>
      <c r="G44" s="25">
        <v>163</v>
      </c>
      <c r="H44" s="25">
        <v>159</v>
      </c>
      <c r="I44" s="25">
        <v>131</v>
      </c>
      <c r="J44" s="25">
        <v>187</v>
      </c>
      <c r="K44" s="25">
        <v>177</v>
      </c>
      <c r="L44" s="33">
        <f t="shared" si="0"/>
        <v>21.279097725232688</v>
      </c>
      <c r="M44" s="33">
        <f t="shared" si="4"/>
        <v>13.022703626213394</v>
      </c>
      <c r="N44" s="24">
        <f t="shared" si="5"/>
        <v>163.4</v>
      </c>
      <c r="O44" s="27">
        <f t="shared" si="1"/>
        <v>326.8</v>
      </c>
      <c r="P44" s="42">
        <v>1E-3</v>
      </c>
      <c r="Q44" s="24">
        <f t="shared" si="2"/>
        <v>50</v>
      </c>
      <c r="R44" s="24">
        <v>50000</v>
      </c>
      <c r="S44" s="27">
        <f t="shared" si="3"/>
        <v>376.8</v>
      </c>
    </row>
    <row r="45" spans="1:19" ht="45" customHeight="1">
      <c r="A45" s="30">
        <v>34</v>
      </c>
      <c r="B45" s="57" t="s">
        <v>63</v>
      </c>
      <c r="C45" s="58"/>
      <c r="D45" s="32"/>
      <c r="E45" s="30" t="s">
        <v>17</v>
      </c>
      <c r="F45" s="24">
        <v>2</v>
      </c>
      <c r="G45" s="25">
        <v>1303</v>
      </c>
      <c r="H45" s="25">
        <v>1909</v>
      </c>
      <c r="I45" s="25">
        <v>1386</v>
      </c>
      <c r="J45" s="25">
        <v>1204</v>
      </c>
      <c r="K45" s="25">
        <v>1330</v>
      </c>
      <c r="L45" s="33">
        <f t="shared" si="0"/>
        <v>277.72162321288528</v>
      </c>
      <c r="M45" s="33">
        <f t="shared" si="4"/>
        <v>19.47010818934978</v>
      </c>
      <c r="N45" s="24">
        <f t="shared" si="5"/>
        <v>1426.4</v>
      </c>
      <c r="O45" s="27">
        <f t="shared" si="1"/>
        <v>2852.8</v>
      </c>
      <c r="P45" s="42">
        <v>1E-3</v>
      </c>
      <c r="Q45" s="24">
        <f t="shared" si="2"/>
        <v>50</v>
      </c>
      <c r="R45" s="24">
        <v>50000</v>
      </c>
      <c r="S45" s="27">
        <f t="shared" si="3"/>
        <v>2902.8</v>
      </c>
    </row>
    <row r="46" spans="1:19" ht="45" customHeight="1">
      <c r="A46" s="30">
        <v>35</v>
      </c>
      <c r="B46" s="57" t="s">
        <v>64</v>
      </c>
      <c r="C46" s="58"/>
      <c r="D46" s="32"/>
      <c r="E46" s="30" t="s">
        <v>17</v>
      </c>
      <c r="F46" s="24">
        <v>50</v>
      </c>
      <c r="G46" s="25">
        <v>76</v>
      </c>
      <c r="H46" s="25">
        <v>78</v>
      </c>
      <c r="I46" s="25">
        <v>54</v>
      </c>
      <c r="J46" s="25">
        <v>77</v>
      </c>
      <c r="K46" s="25">
        <v>72</v>
      </c>
      <c r="L46" s="33">
        <f t="shared" si="0"/>
        <v>9.9899949949937508</v>
      </c>
      <c r="M46" s="33">
        <f t="shared" si="4"/>
        <v>13.991589628842787</v>
      </c>
      <c r="N46" s="24">
        <f t="shared" si="5"/>
        <v>71.400000000000006</v>
      </c>
      <c r="O46" s="27">
        <f t="shared" si="1"/>
        <v>3570.0000000000005</v>
      </c>
      <c r="P46" s="42">
        <v>3.0000000000000001E-3</v>
      </c>
      <c r="Q46" s="24">
        <f t="shared" si="2"/>
        <v>150</v>
      </c>
      <c r="R46" s="24">
        <v>50000</v>
      </c>
      <c r="S46" s="27">
        <f t="shared" si="3"/>
        <v>3720.0000000000005</v>
      </c>
    </row>
    <row r="47" spans="1:19" ht="45" customHeight="1">
      <c r="A47" s="30">
        <v>36</v>
      </c>
      <c r="B47" s="57" t="s">
        <v>65</v>
      </c>
      <c r="C47" s="58"/>
      <c r="D47" s="32"/>
      <c r="E47" s="30" t="s">
        <v>17</v>
      </c>
      <c r="F47" s="24">
        <v>50</v>
      </c>
      <c r="G47" s="25">
        <v>51</v>
      </c>
      <c r="H47" s="25">
        <v>61</v>
      </c>
      <c r="I47" s="25">
        <v>40</v>
      </c>
      <c r="J47" s="25">
        <v>50</v>
      </c>
      <c r="K47" s="25">
        <v>70</v>
      </c>
      <c r="L47" s="33">
        <f t="shared" si="0"/>
        <v>11.458621208504983</v>
      </c>
      <c r="M47" s="33">
        <f t="shared" si="4"/>
        <v>21.063641927398866</v>
      </c>
      <c r="N47" s="24">
        <f t="shared" si="5"/>
        <v>54.4</v>
      </c>
      <c r="O47" s="27">
        <f t="shared" si="1"/>
        <v>2720</v>
      </c>
      <c r="P47" s="42">
        <v>3.0000000000000001E-3</v>
      </c>
      <c r="Q47" s="24">
        <f t="shared" si="2"/>
        <v>150</v>
      </c>
      <c r="R47" s="24">
        <v>50000</v>
      </c>
      <c r="S47" s="27">
        <f t="shared" si="3"/>
        <v>2870</v>
      </c>
    </row>
    <row r="48" spans="1:19" ht="45" customHeight="1">
      <c r="A48" s="30">
        <v>37</v>
      </c>
      <c r="B48" s="57" t="s">
        <v>66</v>
      </c>
      <c r="C48" s="58"/>
      <c r="D48" s="32"/>
      <c r="E48" s="30" t="s">
        <v>17</v>
      </c>
      <c r="F48" s="24">
        <v>4</v>
      </c>
      <c r="G48" s="25">
        <v>371</v>
      </c>
      <c r="H48" s="25">
        <v>418</v>
      </c>
      <c r="I48" s="25">
        <v>441</v>
      </c>
      <c r="J48" s="25">
        <v>334</v>
      </c>
      <c r="K48" s="25">
        <v>428</v>
      </c>
      <c r="L48" s="33">
        <f t="shared" si="0"/>
        <v>44.646388431764429</v>
      </c>
      <c r="M48" s="33">
        <f t="shared" si="4"/>
        <v>11.206422799137657</v>
      </c>
      <c r="N48" s="24">
        <f t="shared" si="5"/>
        <v>398.4</v>
      </c>
      <c r="O48" s="27">
        <f t="shared" si="1"/>
        <v>1593.6</v>
      </c>
      <c r="P48" s="42">
        <v>1E-3</v>
      </c>
      <c r="Q48" s="24">
        <f t="shared" si="2"/>
        <v>50</v>
      </c>
      <c r="R48" s="24">
        <v>50000</v>
      </c>
      <c r="S48" s="27">
        <f t="shared" si="3"/>
        <v>1643.6</v>
      </c>
    </row>
    <row r="49" spans="1:21" ht="45" customHeight="1">
      <c r="A49" s="30">
        <v>38</v>
      </c>
      <c r="B49" s="57" t="s">
        <v>67</v>
      </c>
      <c r="C49" s="58"/>
      <c r="D49" s="32"/>
      <c r="E49" s="30" t="s">
        <v>17</v>
      </c>
      <c r="F49" s="24">
        <v>5</v>
      </c>
      <c r="G49" s="25">
        <v>4950</v>
      </c>
      <c r="H49" s="25">
        <v>4955</v>
      </c>
      <c r="I49" s="25">
        <v>5100</v>
      </c>
      <c r="J49" s="25">
        <v>5050</v>
      </c>
      <c r="K49" s="25">
        <v>4900</v>
      </c>
      <c r="L49" s="33">
        <f t="shared" si="0"/>
        <v>81.578183358052286</v>
      </c>
      <c r="M49" s="33">
        <f t="shared" si="4"/>
        <v>1.6345057775606548</v>
      </c>
      <c r="N49" s="24">
        <f t="shared" si="5"/>
        <v>4991</v>
      </c>
      <c r="O49" s="27">
        <f t="shared" si="1"/>
        <v>24955</v>
      </c>
      <c r="P49" s="42">
        <v>2E-3</v>
      </c>
      <c r="Q49" s="24">
        <f t="shared" si="2"/>
        <v>100</v>
      </c>
      <c r="R49" s="24">
        <v>50000</v>
      </c>
      <c r="S49" s="27">
        <f t="shared" si="3"/>
        <v>25055</v>
      </c>
    </row>
    <row r="50" spans="1:21" ht="45" customHeight="1">
      <c r="A50" s="30">
        <v>39</v>
      </c>
      <c r="B50" s="57" t="s">
        <v>68</v>
      </c>
      <c r="C50" s="58"/>
      <c r="D50" s="32"/>
      <c r="E50" s="30" t="s">
        <v>17</v>
      </c>
      <c r="F50" s="24">
        <v>4</v>
      </c>
      <c r="G50" s="25">
        <v>1699</v>
      </c>
      <c r="H50" s="25">
        <v>1280</v>
      </c>
      <c r="I50" s="25">
        <v>1240</v>
      </c>
      <c r="J50" s="25">
        <v>1857</v>
      </c>
      <c r="K50" s="25">
        <v>1800</v>
      </c>
      <c r="L50" s="33">
        <f t="shared" si="0"/>
        <v>293.58763597944682</v>
      </c>
      <c r="M50" s="33">
        <f t="shared" si="4"/>
        <v>18.638118078938977</v>
      </c>
      <c r="N50" s="24">
        <f t="shared" si="5"/>
        <v>1575.2</v>
      </c>
      <c r="O50" s="27">
        <f t="shared" si="1"/>
        <v>6300.8</v>
      </c>
      <c r="P50" s="42">
        <v>1E-3</v>
      </c>
      <c r="Q50" s="24">
        <f t="shared" si="2"/>
        <v>50</v>
      </c>
      <c r="R50" s="24">
        <v>50000</v>
      </c>
      <c r="S50" s="27">
        <f t="shared" si="3"/>
        <v>6350.8</v>
      </c>
    </row>
    <row r="51" spans="1:21" ht="45" customHeight="1">
      <c r="A51" s="30">
        <v>40</v>
      </c>
      <c r="B51" s="57" t="s">
        <v>69</v>
      </c>
      <c r="C51" s="58"/>
      <c r="D51" s="32"/>
      <c r="E51" s="30" t="s">
        <v>17</v>
      </c>
      <c r="F51" s="24">
        <v>4</v>
      </c>
      <c r="G51" s="25">
        <v>1562</v>
      </c>
      <c r="H51" s="25">
        <v>1500</v>
      </c>
      <c r="I51" s="25">
        <v>1227</v>
      </c>
      <c r="J51" s="25">
        <v>1400</v>
      </c>
      <c r="K51" s="25">
        <v>1284</v>
      </c>
      <c r="L51" s="33">
        <f t="shared" si="0"/>
        <v>140.96382514673689</v>
      </c>
      <c r="M51" s="33">
        <f t="shared" si="4"/>
        <v>10.10783200535902</v>
      </c>
      <c r="N51" s="24">
        <f t="shared" si="5"/>
        <v>1394.6</v>
      </c>
      <c r="O51" s="27">
        <f t="shared" si="1"/>
        <v>5578.4</v>
      </c>
      <c r="P51" s="42">
        <v>6.9999999999999999E-4</v>
      </c>
      <c r="Q51" s="24">
        <f t="shared" si="2"/>
        <v>35</v>
      </c>
      <c r="R51" s="24">
        <v>50000</v>
      </c>
      <c r="S51" s="27">
        <f t="shared" si="3"/>
        <v>5613.4</v>
      </c>
    </row>
    <row r="52" spans="1:21" ht="45" customHeight="1">
      <c r="A52" s="30">
        <v>41</v>
      </c>
      <c r="B52" s="57" t="s">
        <v>70</v>
      </c>
      <c r="C52" s="58"/>
      <c r="D52" s="32"/>
      <c r="E52" s="30" t="s">
        <v>17</v>
      </c>
      <c r="F52" s="24">
        <v>4</v>
      </c>
      <c r="G52" s="25">
        <v>1320</v>
      </c>
      <c r="H52" s="25">
        <v>2209</v>
      </c>
      <c r="I52" s="25">
        <v>1342</v>
      </c>
      <c r="J52" s="25">
        <v>1420</v>
      </c>
      <c r="K52" s="25">
        <v>1400</v>
      </c>
      <c r="L52" s="33">
        <f t="shared" si="0"/>
        <v>377.20975597139608</v>
      </c>
      <c r="M52" s="33">
        <f t="shared" si="4"/>
        <v>24.522803014653235</v>
      </c>
      <c r="N52" s="24">
        <f t="shared" si="5"/>
        <v>1538.2</v>
      </c>
      <c r="O52" s="27">
        <f t="shared" si="1"/>
        <v>6152.8</v>
      </c>
      <c r="P52" s="42">
        <v>1E-3</v>
      </c>
      <c r="Q52" s="24">
        <f t="shared" si="2"/>
        <v>50</v>
      </c>
      <c r="R52" s="24">
        <v>50000</v>
      </c>
      <c r="S52" s="27">
        <f t="shared" si="3"/>
        <v>6202.8</v>
      </c>
    </row>
    <row r="53" spans="1:21" ht="45" customHeight="1">
      <c r="A53" s="30">
        <v>42</v>
      </c>
      <c r="B53" s="57" t="s">
        <v>71</v>
      </c>
      <c r="C53" s="58"/>
      <c r="D53" s="32"/>
      <c r="E53" s="30" t="s">
        <v>17</v>
      </c>
      <c r="F53" s="24">
        <v>4</v>
      </c>
      <c r="G53" s="25">
        <v>1699</v>
      </c>
      <c r="H53" s="25">
        <v>1420</v>
      </c>
      <c r="I53" s="25">
        <v>1827</v>
      </c>
      <c r="J53" s="25">
        <v>1937</v>
      </c>
      <c r="K53" s="25">
        <v>1526</v>
      </c>
      <c r="L53" s="33">
        <f t="shared" si="0"/>
        <v>211.73025291629958</v>
      </c>
      <c r="M53" s="33">
        <f t="shared" si="4"/>
        <v>12.58950249234746</v>
      </c>
      <c r="N53" s="24">
        <f t="shared" si="5"/>
        <v>1681.8</v>
      </c>
      <c r="O53" s="27">
        <f t="shared" si="1"/>
        <v>6727.2</v>
      </c>
      <c r="P53" s="42">
        <v>3.0000000000000001E-3</v>
      </c>
      <c r="Q53" s="24">
        <f t="shared" si="2"/>
        <v>150</v>
      </c>
      <c r="R53" s="24">
        <v>50000</v>
      </c>
      <c r="S53" s="27">
        <f t="shared" si="3"/>
        <v>6877.2</v>
      </c>
    </row>
    <row r="54" spans="1:21" ht="45" customHeight="1">
      <c r="A54" s="30">
        <v>43</v>
      </c>
      <c r="B54" s="57" t="s">
        <v>72</v>
      </c>
      <c r="C54" s="58"/>
      <c r="D54" s="32"/>
      <c r="E54" s="30" t="s">
        <v>17</v>
      </c>
      <c r="F54" s="24">
        <v>4</v>
      </c>
      <c r="G54" s="25">
        <v>367</v>
      </c>
      <c r="H54" s="25">
        <v>352</v>
      </c>
      <c r="I54" s="25">
        <v>300</v>
      </c>
      <c r="J54" s="25">
        <v>350</v>
      </c>
      <c r="K54" s="25">
        <v>305</v>
      </c>
      <c r="L54" s="33">
        <f t="shared" si="0"/>
        <v>30.260535355475977</v>
      </c>
      <c r="M54" s="33">
        <f t="shared" si="4"/>
        <v>9.0383916832365525</v>
      </c>
      <c r="N54" s="24">
        <f t="shared" si="5"/>
        <v>334.8</v>
      </c>
      <c r="O54" s="27">
        <f t="shared" si="1"/>
        <v>1339.2</v>
      </c>
      <c r="P54" s="43">
        <v>2.9999999999999997E-4</v>
      </c>
      <c r="Q54" s="24">
        <f t="shared" si="2"/>
        <v>14.999999999999998</v>
      </c>
      <c r="R54" s="24">
        <v>50000</v>
      </c>
      <c r="S54" s="27">
        <f t="shared" si="3"/>
        <v>1354.2</v>
      </c>
    </row>
    <row r="55" spans="1:21" ht="45" customHeight="1">
      <c r="A55" s="30">
        <v>44</v>
      </c>
      <c r="B55" s="57" t="s">
        <v>73</v>
      </c>
      <c r="C55" s="58"/>
      <c r="D55" s="32"/>
      <c r="E55" s="30" t="s">
        <v>17</v>
      </c>
      <c r="F55" s="24">
        <v>4</v>
      </c>
      <c r="G55" s="25">
        <v>846</v>
      </c>
      <c r="H55" s="25">
        <v>709</v>
      </c>
      <c r="I55" s="25">
        <v>748</v>
      </c>
      <c r="J55" s="25">
        <v>882</v>
      </c>
      <c r="K55" s="25">
        <v>766</v>
      </c>
      <c r="L55" s="33">
        <f t="shared" si="0"/>
        <v>71.590502163345334</v>
      </c>
      <c r="M55" s="33">
        <f t="shared" si="4"/>
        <v>9.0597952623823499</v>
      </c>
      <c r="N55" s="24">
        <f t="shared" si="5"/>
        <v>790.2</v>
      </c>
      <c r="O55" s="27">
        <f t="shared" si="1"/>
        <v>3160.8</v>
      </c>
      <c r="P55" s="43">
        <v>1.6000000000000001E-4</v>
      </c>
      <c r="Q55" s="24">
        <f t="shared" si="2"/>
        <v>8</v>
      </c>
      <c r="R55" s="24">
        <v>50000</v>
      </c>
      <c r="S55" s="27">
        <f t="shared" si="3"/>
        <v>3168.8</v>
      </c>
    </row>
    <row r="56" spans="1:21" ht="45" customHeight="1">
      <c r="A56" s="30">
        <v>45</v>
      </c>
      <c r="B56" s="57" t="s">
        <v>74</v>
      </c>
      <c r="C56" s="58"/>
      <c r="D56" s="32"/>
      <c r="E56" s="30" t="s">
        <v>17</v>
      </c>
      <c r="F56" s="24">
        <v>100</v>
      </c>
      <c r="G56" s="25">
        <v>126</v>
      </c>
      <c r="H56" s="25">
        <v>110</v>
      </c>
      <c r="I56" s="25">
        <v>147</v>
      </c>
      <c r="J56" s="25">
        <v>125</v>
      </c>
      <c r="K56" s="25">
        <v>122</v>
      </c>
      <c r="L56" s="33">
        <f t="shared" si="0"/>
        <v>13.360389215887388</v>
      </c>
      <c r="M56" s="33">
        <f t="shared" si="4"/>
        <v>10.60348350467253</v>
      </c>
      <c r="N56" s="24">
        <f t="shared" si="5"/>
        <v>126</v>
      </c>
      <c r="O56" s="27">
        <f t="shared" si="1"/>
        <v>12600</v>
      </c>
      <c r="P56" s="44">
        <v>1.1E-4</v>
      </c>
      <c r="Q56" s="24">
        <f t="shared" si="2"/>
        <v>5.5</v>
      </c>
      <c r="R56" s="24">
        <v>50000</v>
      </c>
      <c r="S56" s="27">
        <f t="shared" si="3"/>
        <v>12605.5</v>
      </c>
    </row>
    <row r="57" spans="1:21" ht="45" customHeight="1">
      <c r="A57" s="30">
        <v>46</v>
      </c>
      <c r="B57" s="57" t="s">
        <v>75</v>
      </c>
      <c r="C57" s="58"/>
      <c r="D57" s="32"/>
      <c r="E57" s="30" t="s">
        <v>17</v>
      </c>
      <c r="F57" s="24">
        <v>10</v>
      </c>
      <c r="G57" s="25">
        <v>248</v>
      </c>
      <c r="H57" s="25">
        <v>230</v>
      </c>
      <c r="I57" s="25">
        <v>195</v>
      </c>
      <c r="J57" s="25">
        <v>329</v>
      </c>
      <c r="K57" s="25">
        <v>350</v>
      </c>
      <c r="L57" s="33">
        <f t="shared" si="0"/>
        <v>66.312140668206467</v>
      </c>
      <c r="M57" s="33">
        <f t="shared" si="4"/>
        <v>24.523720661318961</v>
      </c>
      <c r="N57" s="24">
        <f t="shared" si="5"/>
        <v>270.39999999999998</v>
      </c>
      <c r="O57" s="27">
        <f t="shared" si="1"/>
        <v>2704</v>
      </c>
      <c r="P57" s="44">
        <v>5.9999999999999995E-4</v>
      </c>
      <c r="Q57" s="24">
        <f t="shared" si="2"/>
        <v>29.999999999999996</v>
      </c>
      <c r="R57" s="24">
        <v>50000</v>
      </c>
      <c r="S57" s="27">
        <f t="shared" si="3"/>
        <v>2734</v>
      </c>
    </row>
    <row r="58" spans="1:21" ht="45" customHeight="1">
      <c r="A58" s="30">
        <v>47</v>
      </c>
      <c r="B58" s="57" t="s">
        <v>76</v>
      </c>
      <c r="C58" s="58"/>
      <c r="D58" s="32"/>
      <c r="E58" s="30" t="s">
        <v>17</v>
      </c>
      <c r="F58" s="24">
        <v>10</v>
      </c>
      <c r="G58" s="25">
        <v>670</v>
      </c>
      <c r="H58" s="25">
        <v>597</v>
      </c>
      <c r="I58" s="25">
        <v>675</v>
      </c>
      <c r="J58" s="25">
        <v>610</v>
      </c>
      <c r="K58" s="25">
        <v>585</v>
      </c>
      <c r="L58" s="33">
        <f t="shared" si="0"/>
        <v>42.146174203597511</v>
      </c>
      <c r="M58" s="33">
        <f t="shared" si="4"/>
        <v>6.7175923180741979</v>
      </c>
      <c r="N58" s="24">
        <f t="shared" si="5"/>
        <v>627.4</v>
      </c>
      <c r="O58" s="27">
        <f t="shared" si="1"/>
        <v>6274</v>
      </c>
      <c r="P58" s="44">
        <v>1.4999999999999999E-4</v>
      </c>
      <c r="Q58" s="24">
        <f t="shared" si="2"/>
        <v>7.4999999999999991</v>
      </c>
      <c r="R58" s="24">
        <v>50000</v>
      </c>
      <c r="S58" s="27">
        <f t="shared" si="3"/>
        <v>6281.5</v>
      </c>
    </row>
    <row r="59" spans="1:21" ht="45" customHeight="1">
      <c r="A59" s="30">
        <v>48</v>
      </c>
      <c r="B59" s="57" t="s">
        <v>77</v>
      </c>
      <c r="C59" s="58"/>
      <c r="D59" s="32"/>
      <c r="E59" s="30" t="s">
        <v>17</v>
      </c>
      <c r="F59" s="24">
        <v>10</v>
      </c>
      <c r="G59" s="25">
        <v>411</v>
      </c>
      <c r="H59" s="25">
        <v>412</v>
      </c>
      <c r="I59" s="25">
        <v>430</v>
      </c>
      <c r="J59" s="25">
        <v>375</v>
      </c>
      <c r="K59" s="25">
        <v>408</v>
      </c>
      <c r="L59" s="33">
        <f t="shared" si="0"/>
        <v>19.967473550752775</v>
      </c>
      <c r="M59" s="33">
        <f t="shared" si="4"/>
        <v>4.9036035242516638</v>
      </c>
      <c r="N59" s="24">
        <f t="shared" si="5"/>
        <v>407.2</v>
      </c>
      <c r="O59" s="27">
        <f t="shared" si="1"/>
        <v>4072</v>
      </c>
      <c r="P59" s="44">
        <v>1.4999999999999999E-4</v>
      </c>
      <c r="Q59" s="24">
        <f t="shared" si="2"/>
        <v>7.4999999999999991</v>
      </c>
      <c r="R59" s="24">
        <v>50000</v>
      </c>
      <c r="S59" s="27">
        <f t="shared" si="3"/>
        <v>4079.5</v>
      </c>
    </row>
    <row r="60" spans="1:21" ht="45" customHeight="1">
      <c r="A60" s="30">
        <v>49</v>
      </c>
      <c r="B60" s="57" t="s">
        <v>78</v>
      </c>
      <c r="C60" s="58"/>
      <c r="D60" s="32"/>
      <c r="E60" s="30" t="s">
        <v>17</v>
      </c>
      <c r="F60" s="24">
        <v>10</v>
      </c>
      <c r="G60" s="25">
        <v>433</v>
      </c>
      <c r="H60" s="25">
        <v>440</v>
      </c>
      <c r="I60" s="25">
        <v>380</v>
      </c>
      <c r="J60" s="25">
        <v>462</v>
      </c>
      <c r="K60" s="25">
        <v>410</v>
      </c>
      <c r="L60" s="33">
        <f t="shared" si="0"/>
        <v>31.256999216175569</v>
      </c>
      <c r="M60" s="33">
        <f t="shared" si="4"/>
        <v>7.3545880508648391</v>
      </c>
      <c r="N60" s="24">
        <f t="shared" si="5"/>
        <v>425</v>
      </c>
      <c r="O60" s="27">
        <f t="shared" si="1"/>
        <v>4250</v>
      </c>
      <c r="P60" s="44">
        <v>5.0000000000000001E-4</v>
      </c>
      <c r="Q60" s="24">
        <f t="shared" si="2"/>
        <v>25</v>
      </c>
      <c r="R60" s="24">
        <v>50000</v>
      </c>
      <c r="S60" s="27">
        <f t="shared" si="3"/>
        <v>4275</v>
      </c>
    </row>
    <row r="61" spans="1:21" ht="52.5" customHeight="1">
      <c r="A61" s="11">
        <v>50</v>
      </c>
      <c r="B61" s="57" t="s">
        <v>79</v>
      </c>
      <c r="C61" s="58"/>
      <c r="D61" s="7"/>
      <c r="E61" s="30" t="s">
        <v>17</v>
      </c>
      <c r="F61" s="12">
        <v>10</v>
      </c>
      <c r="G61" s="38">
        <v>510</v>
      </c>
      <c r="H61" s="38">
        <v>493</v>
      </c>
      <c r="I61" s="38">
        <v>520</v>
      </c>
      <c r="J61" s="39">
        <v>577</v>
      </c>
      <c r="K61" s="39">
        <v>578</v>
      </c>
      <c r="L61" s="33">
        <f t="shared" si="0"/>
        <v>39.449968314309054</v>
      </c>
      <c r="M61" s="33">
        <f t="shared" si="4"/>
        <v>7.3655654059576277</v>
      </c>
      <c r="N61" s="24">
        <f t="shared" si="5"/>
        <v>535.6</v>
      </c>
      <c r="O61" s="27">
        <f t="shared" si="1"/>
        <v>5356</v>
      </c>
      <c r="P61" s="46">
        <v>4.8000000000000001E-4</v>
      </c>
      <c r="Q61" s="24">
        <f t="shared" si="2"/>
        <v>24</v>
      </c>
      <c r="R61" s="24">
        <v>50000</v>
      </c>
      <c r="S61" s="27">
        <f t="shared" si="3"/>
        <v>5380</v>
      </c>
      <c r="T61" s="13"/>
      <c r="U61" s="13"/>
    </row>
    <row r="62" spans="1:21" ht="52.5" customHeight="1">
      <c r="A62" s="11">
        <v>51</v>
      </c>
      <c r="B62" s="57" t="s">
        <v>80</v>
      </c>
      <c r="C62" s="58"/>
      <c r="D62" s="7"/>
      <c r="E62" s="30" t="s">
        <v>17</v>
      </c>
      <c r="F62" s="12">
        <v>4</v>
      </c>
      <c r="G62" s="38">
        <v>1399</v>
      </c>
      <c r="H62" s="38">
        <v>1989</v>
      </c>
      <c r="I62" s="38">
        <v>1448</v>
      </c>
      <c r="J62" s="39">
        <v>1775</v>
      </c>
      <c r="K62" s="39">
        <v>1315</v>
      </c>
      <c r="L62" s="33">
        <f t="shared" si="0"/>
        <v>285.29844023408225</v>
      </c>
      <c r="M62" s="33">
        <f t="shared" si="4"/>
        <v>17.997630597658482</v>
      </c>
      <c r="N62" s="24">
        <f t="shared" si="5"/>
        <v>1585.2</v>
      </c>
      <c r="O62" s="27">
        <f t="shared" si="1"/>
        <v>6340.8</v>
      </c>
      <c r="P62" s="45">
        <v>6.8000000000000005E-4</v>
      </c>
      <c r="Q62" s="24">
        <f t="shared" si="2"/>
        <v>34</v>
      </c>
      <c r="R62" s="24">
        <v>50000</v>
      </c>
      <c r="S62" s="27">
        <f t="shared" si="3"/>
        <v>6374.8</v>
      </c>
      <c r="T62" s="13"/>
      <c r="U62" s="13"/>
    </row>
    <row r="63" spans="1:21" ht="52.5" customHeight="1">
      <c r="A63" s="11">
        <v>52</v>
      </c>
      <c r="B63" s="57" t="s">
        <v>81</v>
      </c>
      <c r="C63" s="58"/>
      <c r="D63" s="7"/>
      <c r="E63" s="30" t="s">
        <v>17</v>
      </c>
      <c r="F63" s="12">
        <v>10</v>
      </c>
      <c r="G63" s="38">
        <v>108</v>
      </c>
      <c r="H63" s="38">
        <v>93</v>
      </c>
      <c r="I63" s="38">
        <v>95</v>
      </c>
      <c r="J63" s="39">
        <v>124</v>
      </c>
      <c r="K63" s="39">
        <v>129</v>
      </c>
      <c r="L63" s="33">
        <f t="shared" si="0"/>
        <v>16.392071254115532</v>
      </c>
      <c r="M63" s="33">
        <f t="shared" si="4"/>
        <v>14.929026643092469</v>
      </c>
      <c r="N63" s="24">
        <f t="shared" si="5"/>
        <v>109.8</v>
      </c>
      <c r="O63" s="27">
        <f t="shared" si="1"/>
        <v>1098</v>
      </c>
      <c r="P63" s="45">
        <v>5.0000000000000001E-4</v>
      </c>
      <c r="Q63" s="24">
        <f t="shared" si="2"/>
        <v>25</v>
      </c>
      <c r="R63" s="24">
        <v>50000</v>
      </c>
      <c r="S63" s="27">
        <f t="shared" si="3"/>
        <v>1123</v>
      </c>
      <c r="T63" s="13"/>
      <c r="U63" s="13"/>
    </row>
    <row r="64" spans="1:21" ht="52.5" customHeight="1">
      <c r="A64" s="11">
        <v>53</v>
      </c>
      <c r="B64" s="57" t="s">
        <v>82</v>
      </c>
      <c r="C64" s="58"/>
      <c r="D64" s="7"/>
      <c r="E64" s="30" t="s">
        <v>17</v>
      </c>
      <c r="F64" s="12">
        <v>10</v>
      </c>
      <c r="G64" s="38">
        <v>150</v>
      </c>
      <c r="H64" s="38">
        <v>170</v>
      </c>
      <c r="I64" s="38">
        <v>172</v>
      </c>
      <c r="J64" s="39">
        <v>117</v>
      </c>
      <c r="K64" s="39">
        <v>150</v>
      </c>
      <c r="L64" s="33">
        <f t="shared" si="0"/>
        <v>22.117866081518819</v>
      </c>
      <c r="M64" s="33">
        <f t="shared" si="4"/>
        <v>14.570399263187628</v>
      </c>
      <c r="N64" s="24">
        <f t="shared" si="5"/>
        <v>151.80000000000001</v>
      </c>
      <c r="O64" s="27">
        <f t="shared" si="1"/>
        <v>1518</v>
      </c>
      <c r="P64" s="45">
        <v>1E-4</v>
      </c>
      <c r="Q64" s="24">
        <f t="shared" si="2"/>
        <v>5</v>
      </c>
      <c r="R64" s="24">
        <v>50000</v>
      </c>
      <c r="S64" s="27">
        <f t="shared" si="3"/>
        <v>1523</v>
      </c>
      <c r="T64" s="13"/>
      <c r="U64" s="13"/>
    </row>
    <row r="65" spans="1:21" ht="52.5" customHeight="1">
      <c r="A65" s="11">
        <v>54</v>
      </c>
      <c r="B65" s="57" t="s">
        <v>83</v>
      </c>
      <c r="C65" s="58"/>
      <c r="D65" s="7"/>
      <c r="E65" s="30" t="s">
        <v>17</v>
      </c>
      <c r="F65" s="12">
        <v>10</v>
      </c>
      <c r="G65" s="38">
        <v>227</v>
      </c>
      <c r="H65" s="38">
        <v>204</v>
      </c>
      <c r="I65" s="38">
        <v>140</v>
      </c>
      <c r="J65" s="39">
        <v>190</v>
      </c>
      <c r="K65" s="39">
        <v>165</v>
      </c>
      <c r="L65" s="33">
        <f t="shared" si="0"/>
        <v>33.818633916821611</v>
      </c>
      <c r="M65" s="33">
        <f t="shared" si="4"/>
        <v>18.260601466966314</v>
      </c>
      <c r="N65" s="24">
        <f t="shared" si="5"/>
        <v>185.2</v>
      </c>
      <c r="O65" s="27">
        <f t="shared" si="1"/>
        <v>1852</v>
      </c>
      <c r="P65" s="45">
        <v>1.4999999999999999E-4</v>
      </c>
      <c r="Q65" s="24">
        <f t="shared" si="2"/>
        <v>7.4999999999999991</v>
      </c>
      <c r="R65" s="24">
        <v>50000</v>
      </c>
      <c r="S65" s="27">
        <f t="shared" si="3"/>
        <v>1859.5</v>
      </c>
      <c r="T65" s="13"/>
      <c r="U65" s="13"/>
    </row>
    <row r="66" spans="1:21" ht="52.5" customHeight="1">
      <c r="A66" s="11">
        <v>55</v>
      </c>
      <c r="B66" s="57" t="s">
        <v>84</v>
      </c>
      <c r="C66" s="58"/>
      <c r="D66" s="7"/>
      <c r="E66" s="30" t="s">
        <v>17</v>
      </c>
      <c r="F66" s="12">
        <v>10</v>
      </c>
      <c r="G66" s="38">
        <v>264</v>
      </c>
      <c r="H66" s="38">
        <v>276</v>
      </c>
      <c r="I66" s="38">
        <v>275</v>
      </c>
      <c r="J66" s="39">
        <v>279</v>
      </c>
      <c r="K66" s="39">
        <v>272</v>
      </c>
      <c r="L66" s="33">
        <f t="shared" si="0"/>
        <v>5.7183913821980648</v>
      </c>
      <c r="M66" s="33">
        <f t="shared" si="4"/>
        <v>2.0931154400432157</v>
      </c>
      <c r="N66" s="24">
        <f t="shared" si="5"/>
        <v>273.2</v>
      </c>
      <c r="O66" s="27">
        <f t="shared" si="1"/>
        <v>2732</v>
      </c>
      <c r="P66" s="45">
        <v>2.0000000000000001E-4</v>
      </c>
      <c r="Q66" s="24">
        <f t="shared" si="2"/>
        <v>10</v>
      </c>
      <c r="R66" s="24">
        <v>50000</v>
      </c>
      <c r="S66" s="27">
        <f t="shared" si="3"/>
        <v>2742</v>
      </c>
      <c r="T66" s="13"/>
      <c r="U66" s="13"/>
    </row>
    <row r="67" spans="1:21" ht="52.5" customHeight="1">
      <c r="A67" s="11">
        <v>56</v>
      </c>
      <c r="B67" s="57" t="s">
        <v>85</v>
      </c>
      <c r="C67" s="58"/>
      <c r="D67" s="7"/>
      <c r="E67" s="30" t="s">
        <v>17</v>
      </c>
      <c r="F67" s="12">
        <v>10</v>
      </c>
      <c r="G67" s="38">
        <v>270</v>
      </c>
      <c r="H67" s="38">
        <v>205</v>
      </c>
      <c r="I67" s="38">
        <v>280</v>
      </c>
      <c r="J67" s="39">
        <v>230</v>
      </c>
      <c r="K67" s="39">
        <v>275</v>
      </c>
      <c r="L67" s="33">
        <f t="shared" si="0"/>
        <v>32.901367752724205</v>
      </c>
      <c r="M67" s="33">
        <f t="shared" si="4"/>
        <v>13.056098314573097</v>
      </c>
      <c r="N67" s="24">
        <f t="shared" si="5"/>
        <v>252</v>
      </c>
      <c r="O67" s="27">
        <f t="shared" si="1"/>
        <v>2520</v>
      </c>
      <c r="P67" s="45">
        <v>2.5000000000000001E-4</v>
      </c>
      <c r="Q67" s="24">
        <f t="shared" si="2"/>
        <v>12.5</v>
      </c>
      <c r="R67" s="24">
        <v>50000</v>
      </c>
      <c r="S67" s="27">
        <f t="shared" si="3"/>
        <v>2532.5</v>
      </c>
      <c r="T67" s="13"/>
      <c r="U67" s="13"/>
    </row>
    <row r="68" spans="1:21" ht="52.5" customHeight="1">
      <c r="A68" s="11">
        <v>57</v>
      </c>
      <c r="B68" s="57" t="s">
        <v>86</v>
      </c>
      <c r="C68" s="58"/>
      <c r="D68" s="7"/>
      <c r="E68" s="30" t="s">
        <v>17</v>
      </c>
      <c r="F68" s="12">
        <v>4</v>
      </c>
      <c r="G68" s="38">
        <v>328</v>
      </c>
      <c r="H68" s="38">
        <v>336</v>
      </c>
      <c r="I68" s="38">
        <v>333</v>
      </c>
      <c r="J68" s="39">
        <v>439</v>
      </c>
      <c r="K68" s="39">
        <v>445</v>
      </c>
      <c r="L68" s="33">
        <f t="shared" si="0"/>
        <v>60.172252741608503</v>
      </c>
      <c r="M68" s="33">
        <f t="shared" si="4"/>
        <v>15.994750861671585</v>
      </c>
      <c r="N68" s="24">
        <f t="shared" si="5"/>
        <v>376.2</v>
      </c>
      <c r="O68" s="27">
        <f t="shared" si="1"/>
        <v>1504.8</v>
      </c>
      <c r="P68" s="45">
        <v>2.9999999999999997E-4</v>
      </c>
      <c r="Q68" s="24">
        <f t="shared" si="2"/>
        <v>14.999999999999998</v>
      </c>
      <c r="R68" s="24">
        <v>50000</v>
      </c>
      <c r="S68" s="27">
        <f t="shared" si="3"/>
        <v>1519.8</v>
      </c>
      <c r="T68" s="13"/>
      <c r="U68" s="13"/>
    </row>
    <row r="69" spans="1:21" ht="52.5" customHeight="1">
      <c r="A69" s="11">
        <v>58</v>
      </c>
      <c r="B69" s="57" t="s">
        <v>96</v>
      </c>
      <c r="C69" s="58"/>
      <c r="D69" s="7"/>
      <c r="E69" s="30" t="s">
        <v>17</v>
      </c>
      <c r="F69" s="12">
        <v>1</v>
      </c>
      <c r="G69" s="38">
        <v>29209</v>
      </c>
      <c r="H69" s="38">
        <v>26836</v>
      </c>
      <c r="I69" s="38">
        <v>24500</v>
      </c>
      <c r="J69" s="39">
        <v>27830</v>
      </c>
      <c r="K69" s="39">
        <v>24548</v>
      </c>
      <c r="L69" s="33">
        <f t="shared" si="0"/>
        <v>2061.2493298967865</v>
      </c>
      <c r="M69" s="33">
        <f t="shared" si="4"/>
        <v>7.7535465265484023</v>
      </c>
      <c r="N69" s="24">
        <f t="shared" si="5"/>
        <v>26584.6</v>
      </c>
      <c r="O69" s="27">
        <f t="shared" si="1"/>
        <v>26584.6</v>
      </c>
      <c r="P69" s="45">
        <v>1.4999999999999999E-2</v>
      </c>
      <c r="Q69" s="24">
        <f t="shared" si="2"/>
        <v>750</v>
      </c>
      <c r="R69" s="24">
        <v>50000</v>
      </c>
      <c r="S69" s="27">
        <f t="shared" si="3"/>
        <v>27334.6</v>
      </c>
      <c r="T69" s="13"/>
      <c r="U69" s="13"/>
    </row>
    <row r="70" spans="1:21" ht="52.5" customHeight="1">
      <c r="A70" s="11">
        <v>59</v>
      </c>
      <c r="B70" s="57" t="s">
        <v>98</v>
      </c>
      <c r="C70" s="58"/>
      <c r="D70" s="7"/>
      <c r="E70" s="30" t="s">
        <v>17</v>
      </c>
      <c r="F70" s="12">
        <v>2</v>
      </c>
      <c r="G70" s="36">
        <v>13720</v>
      </c>
      <c r="H70" s="36">
        <v>13110</v>
      </c>
      <c r="I70" s="36">
        <v>18000</v>
      </c>
      <c r="J70" s="37">
        <v>14338</v>
      </c>
      <c r="K70" s="37">
        <v>14350</v>
      </c>
      <c r="L70" s="33">
        <f t="shared" si="0"/>
        <v>1912.5885077559187</v>
      </c>
      <c r="M70" s="33">
        <f t="shared" si="4"/>
        <v>13.007620635462871</v>
      </c>
      <c r="N70" s="24">
        <f t="shared" si="5"/>
        <v>14703.6</v>
      </c>
      <c r="O70" s="27">
        <f t="shared" si="1"/>
        <v>29407.200000000001</v>
      </c>
      <c r="P70" s="33">
        <v>2E-3</v>
      </c>
      <c r="Q70" s="24">
        <f t="shared" si="2"/>
        <v>100</v>
      </c>
      <c r="R70" s="24">
        <v>50000</v>
      </c>
      <c r="S70" s="27">
        <f t="shared" si="3"/>
        <v>29507.200000000001</v>
      </c>
      <c r="T70" s="13"/>
      <c r="U70" s="13"/>
    </row>
    <row r="71" spans="1:21" ht="52.5" customHeight="1">
      <c r="A71" s="11">
        <v>60</v>
      </c>
      <c r="B71" s="57" t="s">
        <v>87</v>
      </c>
      <c r="C71" s="58"/>
      <c r="D71" s="7"/>
      <c r="E71" s="30" t="s">
        <v>17</v>
      </c>
      <c r="F71" s="12">
        <v>2</v>
      </c>
      <c r="G71" s="34">
        <v>21630</v>
      </c>
      <c r="H71" s="34">
        <v>22490</v>
      </c>
      <c r="I71" s="34">
        <v>17490</v>
      </c>
      <c r="J71" s="35">
        <v>21700</v>
      </c>
      <c r="K71" s="35">
        <v>22000</v>
      </c>
      <c r="L71" s="33">
        <f t="shared" si="0"/>
        <v>2025.3320715378998</v>
      </c>
      <c r="M71" s="33">
        <f t="shared" si="4"/>
        <v>9.6160481983567561</v>
      </c>
      <c r="N71" s="24">
        <f t="shared" si="5"/>
        <v>21062</v>
      </c>
      <c r="O71" s="27">
        <f t="shared" si="1"/>
        <v>42124</v>
      </c>
      <c r="P71" s="33">
        <v>1E-3</v>
      </c>
      <c r="Q71" s="24">
        <f t="shared" si="2"/>
        <v>50</v>
      </c>
      <c r="R71" s="24">
        <v>50000</v>
      </c>
      <c r="S71" s="27">
        <f t="shared" si="3"/>
        <v>42174</v>
      </c>
      <c r="T71" s="13"/>
      <c r="U71" s="13"/>
    </row>
    <row r="72" spans="1:21" ht="52.5" customHeight="1">
      <c r="A72" s="11">
        <v>61</v>
      </c>
      <c r="B72" s="57" t="s">
        <v>88</v>
      </c>
      <c r="C72" s="58"/>
      <c r="D72" s="7"/>
      <c r="E72" s="30" t="s">
        <v>17</v>
      </c>
      <c r="F72" s="12">
        <v>2</v>
      </c>
      <c r="G72" s="34">
        <v>17220</v>
      </c>
      <c r="H72" s="34">
        <v>12155</v>
      </c>
      <c r="I72" s="34">
        <v>17999</v>
      </c>
      <c r="J72" s="35">
        <v>14080</v>
      </c>
      <c r="K72" s="35">
        <v>12317</v>
      </c>
      <c r="L72" s="33">
        <f t="shared" si="0"/>
        <v>2727.600905557847</v>
      </c>
      <c r="M72" s="33">
        <f t="shared" si="4"/>
        <v>18.48694544982342</v>
      </c>
      <c r="N72" s="24">
        <f t="shared" si="5"/>
        <v>14754.2</v>
      </c>
      <c r="O72" s="27">
        <f t="shared" si="1"/>
        <v>29508.400000000001</v>
      </c>
      <c r="P72" s="33">
        <v>4.0000000000000001E-3</v>
      </c>
      <c r="Q72" s="24">
        <f t="shared" si="2"/>
        <v>200</v>
      </c>
      <c r="R72" s="24">
        <v>50000</v>
      </c>
      <c r="S72" s="27">
        <f t="shared" si="3"/>
        <v>29708.400000000001</v>
      </c>
      <c r="T72" s="13"/>
      <c r="U72" s="13"/>
    </row>
    <row r="73" spans="1:21" ht="52.5" customHeight="1">
      <c r="A73" s="30">
        <v>62</v>
      </c>
      <c r="B73" s="57" t="s">
        <v>89</v>
      </c>
      <c r="C73" s="58"/>
      <c r="D73" s="7"/>
      <c r="E73" s="30" t="s">
        <v>17</v>
      </c>
      <c r="F73" s="31">
        <v>2</v>
      </c>
      <c r="G73" s="40">
        <v>4990</v>
      </c>
      <c r="H73" s="40">
        <v>4999</v>
      </c>
      <c r="I73" s="40">
        <v>6090</v>
      </c>
      <c r="J73" s="41">
        <v>5190</v>
      </c>
      <c r="K73" s="41">
        <v>8790</v>
      </c>
      <c r="L73" s="33">
        <f t="shared" si="0"/>
        <v>1617.8461607952727</v>
      </c>
      <c r="M73" s="33">
        <f t="shared" si="4"/>
        <v>26.911177364437815</v>
      </c>
      <c r="N73" s="24">
        <f t="shared" si="5"/>
        <v>6011.8</v>
      </c>
      <c r="O73" s="27">
        <f t="shared" si="1"/>
        <v>12023.6</v>
      </c>
      <c r="P73" s="33">
        <v>5.0000000000000001E-3</v>
      </c>
      <c r="Q73" s="24">
        <f t="shared" si="2"/>
        <v>250</v>
      </c>
      <c r="R73" s="24">
        <v>50000</v>
      </c>
      <c r="S73" s="27">
        <f t="shared" si="3"/>
        <v>12273.6</v>
      </c>
      <c r="T73" s="13"/>
      <c r="U73" s="13"/>
    </row>
    <row r="74" spans="1:21" ht="52.5" customHeight="1">
      <c r="A74" s="30">
        <v>63</v>
      </c>
      <c r="B74" s="57" t="s">
        <v>90</v>
      </c>
      <c r="C74" s="58"/>
      <c r="D74" s="7"/>
      <c r="E74" s="30" t="s">
        <v>17</v>
      </c>
      <c r="F74" s="31">
        <v>1</v>
      </c>
      <c r="G74" s="40">
        <v>8030</v>
      </c>
      <c r="H74" s="40">
        <v>8890</v>
      </c>
      <c r="I74" s="40">
        <v>9820</v>
      </c>
      <c r="J74" s="41">
        <v>8490</v>
      </c>
      <c r="K74" s="41">
        <v>8290</v>
      </c>
      <c r="L74" s="33">
        <f t="shared" si="0"/>
        <v>698.48407283201527</v>
      </c>
      <c r="M74" s="33">
        <f t="shared" si="4"/>
        <v>8.024862969117823</v>
      </c>
      <c r="N74" s="24">
        <f t="shared" si="5"/>
        <v>8704</v>
      </c>
      <c r="O74" s="27">
        <f t="shared" si="1"/>
        <v>8704</v>
      </c>
      <c r="P74" s="33">
        <v>2E-3</v>
      </c>
      <c r="Q74" s="24">
        <f t="shared" si="2"/>
        <v>100</v>
      </c>
      <c r="R74" s="24">
        <v>50000</v>
      </c>
      <c r="S74" s="27">
        <f t="shared" si="3"/>
        <v>8804</v>
      </c>
      <c r="T74" s="13"/>
      <c r="U74" s="13"/>
    </row>
    <row r="75" spans="1:21" ht="52.5" customHeight="1">
      <c r="A75" s="47">
        <v>64</v>
      </c>
      <c r="B75" s="57" t="s">
        <v>97</v>
      </c>
      <c r="C75" s="58"/>
      <c r="D75" s="7"/>
      <c r="E75" s="47" t="s">
        <v>17</v>
      </c>
      <c r="F75" s="31">
        <v>2</v>
      </c>
      <c r="G75" s="40">
        <v>569</v>
      </c>
      <c r="H75" s="40">
        <v>580</v>
      </c>
      <c r="I75" s="40">
        <v>588</v>
      </c>
      <c r="J75" s="41">
        <v>506</v>
      </c>
      <c r="K75" s="41">
        <v>522</v>
      </c>
      <c r="L75" s="33">
        <f t="shared" si="0"/>
        <v>36.674241641784498</v>
      </c>
      <c r="M75" s="33">
        <f t="shared" si="4"/>
        <v>6.6318700979718797</v>
      </c>
      <c r="N75" s="24">
        <f t="shared" si="5"/>
        <v>553</v>
      </c>
      <c r="O75" s="27">
        <f t="shared" si="1"/>
        <v>1106</v>
      </c>
      <c r="P75" s="33">
        <v>5.0000000000000001E-3</v>
      </c>
      <c r="Q75" s="24">
        <f t="shared" si="2"/>
        <v>250</v>
      </c>
      <c r="R75" s="24">
        <v>50000</v>
      </c>
      <c r="S75" s="27">
        <f t="shared" si="3"/>
        <v>1356</v>
      </c>
      <c r="T75" s="13"/>
      <c r="U75" s="13"/>
    </row>
    <row r="76" spans="1:21" ht="51" customHeight="1">
      <c r="A76" s="30">
        <v>65</v>
      </c>
      <c r="B76" s="57" t="s">
        <v>91</v>
      </c>
      <c r="C76" s="58"/>
      <c r="D76" s="7"/>
      <c r="E76" s="30" t="s">
        <v>17</v>
      </c>
      <c r="F76" s="31">
        <v>1</v>
      </c>
      <c r="G76" s="40">
        <v>11500</v>
      </c>
      <c r="H76" s="40">
        <v>12538</v>
      </c>
      <c r="I76" s="40">
        <v>12290</v>
      </c>
      <c r="J76" s="41">
        <v>13990</v>
      </c>
      <c r="K76" s="41">
        <v>10805</v>
      </c>
      <c r="L76" s="33">
        <f t="shared" si="0"/>
        <v>1199.9419985982706</v>
      </c>
      <c r="M76" s="33">
        <f t="shared" si="4"/>
        <v>9.815797642444501</v>
      </c>
      <c r="N76" s="24">
        <f t="shared" si="5"/>
        <v>12224.6</v>
      </c>
      <c r="O76" s="27">
        <f t="shared" si="1"/>
        <v>12224.6</v>
      </c>
      <c r="P76" s="33">
        <v>4.0000000000000001E-3</v>
      </c>
      <c r="Q76" s="24">
        <f t="shared" si="2"/>
        <v>200</v>
      </c>
      <c r="R76" s="24">
        <v>50000</v>
      </c>
      <c r="S76" s="27">
        <f t="shared" si="3"/>
        <v>12424.6</v>
      </c>
      <c r="T76" s="13"/>
      <c r="U76" s="13"/>
    </row>
    <row r="77" spans="1:21" ht="51" customHeight="1">
      <c r="A77" s="48">
        <v>66</v>
      </c>
      <c r="B77" s="57" t="s">
        <v>99</v>
      </c>
      <c r="C77" s="58"/>
      <c r="D77" s="51"/>
      <c r="E77" s="48" t="s">
        <v>17</v>
      </c>
      <c r="F77" s="31">
        <v>4</v>
      </c>
      <c r="G77" s="40">
        <v>2500</v>
      </c>
      <c r="H77" s="40">
        <v>2590</v>
      </c>
      <c r="I77" s="40">
        <v>1999</v>
      </c>
      <c r="J77" s="41">
        <v>2155</v>
      </c>
      <c r="K77" s="41">
        <v>2300</v>
      </c>
      <c r="L77" s="33">
        <f t="shared" si="0"/>
        <v>242.55865270074409</v>
      </c>
      <c r="M77" s="33">
        <f t="shared" si="4"/>
        <v>10.505832150933129</v>
      </c>
      <c r="N77" s="24">
        <f t="shared" si="5"/>
        <v>2308.8000000000002</v>
      </c>
      <c r="O77" s="27">
        <f t="shared" si="1"/>
        <v>9235.2000000000007</v>
      </c>
      <c r="P77" s="33">
        <v>1E-3</v>
      </c>
      <c r="Q77" s="24">
        <f t="shared" si="2"/>
        <v>50</v>
      </c>
      <c r="R77" s="24">
        <v>50000</v>
      </c>
      <c r="S77" s="27">
        <f t="shared" si="3"/>
        <v>9285.2000000000007</v>
      </c>
      <c r="T77" s="13"/>
      <c r="U77" s="13"/>
    </row>
    <row r="78" spans="1:21" ht="51" customHeight="1">
      <c r="A78" s="48">
        <v>67</v>
      </c>
      <c r="B78" s="57" t="s">
        <v>100</v>
      </c>
      <c r="C78" s="58"/>
      <c r="D78" s="51"/>
      <c r="E78" s="48" t="s">
        <v>17</v>
      </c>
      <c r="F78" s="31">
        <v>4</v>
      </c>
      <c r="G78" s="40">
        <v>450</v>
      </c>
      <c r="H78" s="40">
        <v>565</v>
      </c>
      <c r="I78" s="40">
        <v>500</v>
      </c>
      <c r="J78" s="41">
        <v>477</v>
      </c>
      <c r="K78" s="41">
        <v>530</v>
      </c>
      <c r="L78" s="33">
        <f t="shared" ref="L78:L84" si="6">STDEV(G78:K78)</f>
        <v>44.880953644056945</v>
      </c>
      <c r="M78" s="33">
        <f t="shared" ref="M78:M84" si="7">(L78/N78)*100</f>
        <v>8.8978893029454689</v>
      </c>
      <c r="N78" s="24">
        <f t="shared" ref="N78:N84" si="8">(G78+H78+I78+J78+K78)/5</f>
        <v>504.4</v>
      </c>
      <c r="O78" s="27">
        <f t="shared" ref="O78:O84" si="9">F78*N78</f>
        <v>2017.6</v>
      </c>
      <c r="P78" s="33">
        <v>1E-3</v>
      </c>
      <c r="Q78" s="24">
        <f t="shared" ref="Q78:Q84" si="10">P78*R78</f>
        <v>50</v>
      </c>
      <c r="R78" s="24">
        <v>50000</v>
      </c>
      <c r="S78" s="27">
        <f t="shared" ref="S78:S84" si="11">O78+Q78</f>
        <v>2067.6</v>
      </c>
      <c r="T78" s="13"/>
      <c r="U78" s="13"/>
    </row>
    <row r="79" spans="1:21" ht="51" customHeight="1">
      <c r="A79" s="48">
        <v>68</v>
      </c>
      <c r="B79" s="57" t="s">
        <v>101</v>
      </c>
      <c r="C79" s="58"/>
      <c r="D79" s="51"/>
      <c r="E79" s="48" t="s">
        <v>102</v>
      </c>
      <c r="F79" s="31">
        <v>20</v>
      </c>
      <c r="G79" s="40">
        <v>3720</v>
      </c>
      <c r="H79" s="40">
        <v>3880</v>
      </c>
      <c r="I79" s="40">
        <v>4000</v>
      </c>
      <c r="J79" s="41">
        <v>3710</v>
      </c>
      <c r="K79" s="41">
        <v>4100</v>
      </c>
      <c r="L79" s="33">
        <f t="shared" si="6"/>
        <v>171.23083834403195</v>
      </c>
      <c r="M79" s="33">
        <f t="shared" si="7"/>
        <v>4.4108922808869639</v>
      </c>
      <c r="N79" s="24">
        <f t="shared" si="8"/>
        <v>3882</v>
      </c>
      <c r="O79" s="27">
        <f t="shared" si="9"/>
        <v>77640</v>
      </c>
      <c r="P79" s="33">
        <v>0.7</v>
      </c>
      <c r="Q79" s="24">
        <f t="shared" si="10"/>
        <v>35000</v>
      </c>
      <c r="R79" s="24">
        <v>50000</v>
      </c>
      <c r="S79" s="27">
        <f t="shared" si="11"/>
        <v>112640</v>
      </c>
      <c r="T79" s="13"/>
      <c r="U79" s="13"/>
    </row>
    <row r="80" spans="1:21" ht="51" customHeight="1">
      <c r="A80" s="48">
        <v>69</v>
      </c>
      <c r="B80" s="57" t="s">
        <v>103</v>
      </c>
      <c r="C80" s="58"/>
      <c r="D80" s="51"/>
      <c r="E80" s="48" t="s">
        <v>17</v>
      </c>
      <c r="F80" s="31">
        <v>1</v>
      </c>
      <c r="G80" s="40">
        <v>6232</v>
      </c>
      <c r="H80" s="40">
        <v>6180</v>
      </c>
      <c r="I80" s="40">
        <v>6200</v>
      </c>
      <c r="J80" s="41">
        <v>6321</v>
      </c>
      <c r="K80" s="41">
        <v>6211</v>
      </c>
      <c r="L80" s="33">
        <f t="shared" si="6"/>
        <v>54.860732769468001</v>
      </c>
      <c r="M80" s="33">
        <f t="shared" si="7"/>
        <v>0.88075925972045976</v>
      </c>
      <c r="N80" s="24">
        <f t="shared" si="8"/>
        <v>6228.8</v>
      </c>
      <c r="O80" s="27">
        <f t="shared" si="9"/>
        <v>6228.8</v>
      </c>
      <c r="P80" s="33">
        <v>0.01</v>
      </c>
      <c r="Q80" s="24">
        <f t="shared" si="10"/>
        <v>500</v>
      </c>
      <c r="R80" s="24">
        <v>50000</v>
      </c>
      <c r="S80" s="27">
        <f t="shared" si="11"/>
        <v>6728.8</v>
      </c>
      <c r="T80" s="13"/>
      <c r="U80" s="13"/>
    </row>
    <row r="81" spans="1:21" ht="51" customHeight="1">
      <c r="A81" s="48">
        <v>70</v>
      </c>
      <c r="B81" s="57" t="s">
        <v>104</v>
      </c>
      <c r="C81" s="58"/>
      <c r="D81" s="51"/>
      <c r="E81" s="48" t="s">
        <v>17</v>
      </c>
      <c r="F81" s="31">
        <v>2</v>
      </c>
      <c r="G81" s="40">
        <v>17000</v>
      </c>
      <c r="H81" s="56">
        <v>16690</v>
      </c>
      <c r="I81" s="40">
        <v>16988</v>
      </c>
      <c r="J81" s="41">
        <v>16999</v>
      </c>
      <c r="K81" s="41">
        <v>17200</v>
      </c>
      <c r="L81" s="33">
        <f t="shared" si="6"/>
        <v>182.4960273540548</v>
      </c>
      <c r="M81" s="33">
        <f t="shared" si="7"/>
        <v>1.0750617208080797</v>
      </c>
      <c r="N81" s="24">
        <f t="shared" si="8"/>
        <v>16975.400000000001</v>
      </c>
      <c r="O81" s="27">
        <f t="shared" si="9"/>
        <v>33950.800000000003</v>
      </c>
      <c r="P81" s="33">
        <v>0.05</v>
      </c>
      <c r="Q81" s="24">
        <f t="shared" si="10"/>
        <v>2500</v>
      </c>
      <c r="R81" s="24">
        <v>50000</v>
      </c>
      <c r="S81" s="27">
        <f t="shared" si="11"/>
        <v>36450.800000000003</v>
      </c>
      <c r="T81" s="13"/>
      <c r="U81" s="13"/>
    </row>
    <row r="82" spans="1:21" ht="51" customHeight="1">
      <c r="A82" s="48">
        <v>71</v>
      </c>
      <c r="B82" s="57" t="s">
        <v>105</v>
      </c>
      <c r="C82" s="58"/>
      <c r="D82" s="51"/>
      <c r="E82" s="48" t="s">
        <v>17</v>
      </c>
      <c r="F82" s="31">
        <v>2</v>
      </c>
      <c r="G82" s="40">
        <v>14000</v>
      </c>
      <c r="H82" s="40">
        <v>12690</v>
      </c>
      <c r="I82" s="40">
        <v>12874</v>
      </c>
      <c r="J82" s="41">
        <v>13050</v>
      </c>
      <c r="K82" s="41">
        <v>13400</v>
      </c>
      <c r="L82" s="33">
        <f t="shared" si="6"/>
        <v>516.9228182233669</v>
      </c>
      <c r="M82" s="33">
        <f t="shared" si="7"/>
        <v>3.9152514483546437</v>
      </c>
      <c r="N82" s="24">
        <f t="shared" si="8"/>
        <v>13202.8</v>
      </c>
      <c r="O82" s="27">
        <f t="shared" si="9"/>
        <v>26405.599999999999</v>
      </c>
      <c r="P82" s="33">
        <v>4.0000000000000001E-3</v>
      </c>
      <c r="Q82" s="24">
        <f t="shared" si="10"/>
        <v>200</v>
      </c>
      <c r="R82" s="24">
        <v>50000</v>
      </c>
      <c r="S82" s="27">
        <f t="shared" si="11"/>
        <v>26605.599999999999</v>
      </c>
      <c r="T82" s="13"/>
      <c r="U82" s="13"/>
    </row>
    <row r="83" spans="1:21" ht="51" customHeight="1">
      <c r="A83" s="48">
        <v>72</v>
      </c>
      <c r="B83" s="59" t="s">
        <v>106</v>
      </c>
      <c r="C83" s="60"/>
      <c r="D83" s="51"/>
      <c r="E83" s="48" t="s">
        <v>17</v>
      </c>
      <c r="F83" s="31">
        <v>1</v>
      </c>
      <c r="G83" s="40">
        <v>76781</v>
      </c>
      <c r="H83" s="40">
        <v>71000</v>
      </c>
      <c r="I83" s="40">
        <v>88000</v>
      </c>
      <c r="J83" s="41">
        <v>72163</v>
      </c>
      <c r="K83" s="41">
        <v>75176</v>
      </c>
      <c r="L83" s="33">
        <f t="shared" si="6"/>
        <v>6765.0688466563297</v>
      </c>
      <c r="M83" s="33">
        <f t="shared" si="7"/>
        <v>8.8289163273339017</v>
      </c>
      <c r="N83" s="24">
        <f t="shared" si="8"/>
        <v>76624</v>
      </c>
      <c r="O83" s="27">
        <f t="shared" si="9"/>
        <v>76624</v>
      </c>
      <c r="P83" s="33">
        <v>0.01</v>
      </c>
      <c r="Q83" s="24">
        <f t="shared" si="10"/>
        <v>500</v>
      </c>
      <c r="R83" s="24">
        <v>50000</v>
      </c>
      <c r="S83" s="27">
        <f t="shared" si="11"/>
        <v>77124</v>
      </c>
      <c r="T83" s="13"/>
      <c r="U83" s="13"/>
    </row>
    <row r="84" spans="1:21" ht="51" customHeight="1">
      <c r="A84" s="50">
        <v>73</v>
      </c>
      <c r="B84" s="57" t="s">
        <v>107</v>
      </c>
      <c r="C84" s="58"/>
      <c r="D84" s="55"/>
      <c r="E84" s="49" t="s">
        <v>17</v>
      </c>
      <c r="F84" s="31">
        <v>2</v>
      </c>
      <c r="G84" s="40">
        <v>3800</v>
      </c>
      <c r="H84" s="40">
        <v>3816</v>
      </c>
      <c r="I84" s="40">
        <v>3784</v>
      </c>
      <c r="J84" s="41">
        <v>3899</v>
      </c>
      <c r="K84" s="41">
        <v>4000</v>
      </c>
      <c r="L84" s="33">
        <f t="shared" si="6"/>
        <v>90.045544031891183</v>
      </c>
      <c r="M84" s="33">
        <f t="shared" si="7"/>
        <v>2.3329069908257209</v>
      </c>
      <c r="N84" s="24">
        <f t="shared" si="8"/>
        <v>3859.8</v>
      </c>
      <c r="O84" s="27">
        <f t="shared" si="9"/>
        <v>7719.6</v>
      </c>
      <c r="P84" s="33">
        <v>2.5000000000000001E-2</v>
      </c>
      <c r="Q84" s="24">
        <f t="shared" si="10"/>
        <v>1250</v>
      </c>
      <c r="R84" s="24">
        <v>50000</v>
      </c>
      <c r="S84" s="27">
        <f t="shared" si="11"/>
        <v>8969.6</v>
      </c>
      <c r="T84" s="13"/>
      <c r="U84" s="13"/>
    </row>
    <row r="85" spans="1:21">
      <c r="A85" s="61">
        <v>6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N85" s="52" t="s">
        <v>13</v>
      </c>
      <c r="O85" s="53">
        <f>SUM(O12:O76)</f>
        <v>451462.39999999985</v>
      </c>
      <c r="P85" s="54">
        <f>SUM(P61:P76)</f>
        <v>4.0660000000000002E-2</v>
      </c>
      <c r="Q85" s="24">
        <f>SUM(Q12:Q76)</f>
        <v>13899</v>
      </c>
      <c r="R85" s="26"/>
      <c r="S85" s="29">
        <f>SUM(S12:S84)</f>
        <v>745232.99999999988</v>
      </c>
    </row>
    <row r="86" spans="1:21" ht="15" customHeight="1">
      <c r="A86" s="63" t="s">
        <v>108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9"/>
    </row>
    <row r="87" spans="1:2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</row>
    <row r="88" spans="1:21" ht="15" customHeight="1">
      <c r="A88" s="66" t="s">
        <v>109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</row>
    <row r="89" spans="1:21">
      <c r="A89" s="65" t="s">
        <v>25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</row>
    <row r="90" spans="1:21">
      <c r="A90" s="65" t="s">
        <v>26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</row>
    <row r="91" spans="1:21" ht="15.75" thickBot="1">
      <c r="A91" s="1"/>
      <c r="B91" s="1"/>
      <c r="C91" s="1"/>
      <c r="D91" s="1"/>
      <c r="E91" s="1"/>
      <c r="F91" s="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21" ht="15.75" thickBot="1">
      <c r="A92" s="78" t="s">
        <v>14</v>
      </c>
      <c r="B92" s="79"/>
      <c r="C92" s="79"/>
      <c r="D92" s="79"/>
      <c r="E92" s="1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21">
      <c r="A93" s="76"/>
      <c r="B93" s="77"/>
      <c r="C93" s="77"/>
      <c r="D93" s="77"/>
      <c r="E93" s="15"/>
      <c r="F93" s="16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21" ht="15.75" customHeight="1" thickBot="1">
      <c r="A94" s="74" t="s">
        <v>15</v>
      </c>
      <c r="B94" s="75"/>
      <c r="C94" s="75"/>
      <c r="D94" s="75"/>
      <c r="E94" s="17"/>
      <c r="F94" s="16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21">
      <c r="A95" s="72" t="s">
        <v>27</v>
      </c>
      <c r="B95" s="73"/>
      <c r="C95" s="73"/>
      <c r="D95" s="73"/>
      <c r="E95" s="18"/>
      <c r="F95" s="16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21" ht="16.5" customHeight="1" thickBot="1">
      <c r="A96" s="70" t="s">
        <v>16</v>
      </c>
      <c r="B96" s="71"/>
      <c r="C96" s="71"/>
      <c r="D96" s="71"/>
      <c r="E96" s="19"/>
      <c r="F96" s="20"/>
      <c r="G96" s="21"/>
      <c r="H96" s="21"/>
      <c r="I96" s="21"/>
      <c r="J96" s="21"/>
      <c r="K96" s="21"/>
      <c r="L96" s="3"/>
      <c r="M96" s="3"/>
      <c r="N96" s="3"/>
      <c r="O96" s="3"/>
      <c r="P96" s="3"/>
      <c r="Q96" s="3"/>
      <c r="R96" s="3"/>
    </row>
    <row r="97" spans="1:18" ht="15.75">
      <c r="A97" s="22"/>
      <c r="B97" s="22"/>
      <c r="C97" s="22"/>
      <c r="D97" s="22"/>
      <c r="E97" s="22"/>
      <c r="F97" s="20"/>
      <c r="G97" s="21"/>
      <c r="H97" s="21"/>
      <c r="I97" s="21"/>
      <c r="J97" s="21"/>
      <c r="K97" s="21"/>
      <c r="L97" s="3"/>
      <c r="M97" s="3"/>
      <c r="N97" s="3"/>
      <c r="O97" s="3"/>
      <c r="P97" s="3"/>
      <c r="Q97" s="3"/>
      <c r="R97" s="3"/>
    </row>
    <row r="98" spans="1:18" ht="15.75">
      <c r="A98" s="23" t="s">
        <v>0</v>
      </c>
    </row>
  </sheetData>
  <mergeCells count="97">
    <mergeCell ref="B84:C84"/>
    <mergeCell ref="B34:C34"/>
    <mergeCell ref="B43:C43"/>
    <mergeCell ref="B44:C44"/>
    <mergeCell ref="B35:C35"/>
    <mergeCell ref="B36:C36"/>
    <mergeCell ref="B37:C37"/>
    <mergeCell ref="B74:C74"/>
    <mergeCell ref="B76:C76"/>
    <mergeCell ref="B55:C55"/>
    <mergeCell ref="B56:C56"/>
    <mergeCell ref="B57:C57"/>
    <mergeCell ref="B58:C58"/>
    <mergeCell ref="B59:C59"/>
    <mergeCell ref="A9:S9"/>
    <mergeCell ref="A10:A11"/>
    <mergeCell ref="B10:C11"/>
    <mergeCell ref="D10:D11"/>
    <mergeCell ref="E10:E11"/>
    <mergeCell ref="F10:F11"/>
    <mergeCell ref="N10:N11"/>
    <mergeCell ref="A8:S8"/>
    <mergeCell ref="A3:S3"/>
    <mergeCell ref="A6:B6"/>
    <mergeCell ref="C6:S6"/>
    <mergeCell ref="A7:B7"/>
    <mergeCell ref="C7:S7"/>
    <mergeCell ref="A96:D96"/>
    <mergeCell ref="A95:D95"/>
    <mergeCell ref="A94:D94"/>
    <mergeCell ref="A93:D93"/>
    <mergeCell ref="A92:D92"/>
    <mergeCell ref="A90:S90"/>
    <mergeCell ref="A89:S89"/>
    <mergeCell ref="A88:S88"/>
    <mergeCell ref="A87:S87"/>
    <mergeCell ref="A86:S86"/>
    <mergeCell ref="A85:L85"/>
    <mergeCell ref="B12:C12"/>
    <mergeCell ref="B13:C13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B61:C61"/>
    <mergeCell ref="B62:C62"/>
    <mergeCell ref="B72:C72"/>
    <mergeCell ref="B63:C63"/>
    <mergeCell ref="B64:C64"/>
    <mergeCell ref="B65:C65"/>
    <mergeCell ref="B66:C66"/>
    <mergeCell ref="B67:C67"/>
    <mergeCell ref="B68:C68"/>
    <mergeCell ref="B69:C69"/>
    <mergeCell ref="B75:C75"/>
    <mergeCell ref="B19:C19"/>
    <mergeCell ref="B60:C60"/>
    <mergeCell ref="B40:C40"/>
    <mergeCell ref="B41:C41"/>
    <mergeCell ref="B42:C42"/>
    <mergeCell ref="B38:C38"/>
    <mergeCell ref="B39:C39"/>
    <mergeCell ref="B30:C30"/>
    <mergeCell ref="B31:C31"/>
    <mergeCell ref="B32:C32"/>
    <mergeCell ref="B25:C25"/>
    <mergeCell ref="B26:C26"/>
    <mergeCell ref="B27:C27"/>
    <mergeCell ref="B28:C28"/>
    <mergeCell ref="B29:C29"/>
    <mergeCell ref="B33:C33"/>
    <mergeCell ref="B73:C73"/>
    <mergeCell ref="B50:C50"/>
    <mergeCell ref="B52:C52"/>
    <mergeCell ref="B51:C51"/>
    <mergeCell ref="B45:C45"/>
    <mergeCell ref="B46:C46"/>
    <mergeCell ref="B47:C47"/>
    <mergeCell ref="B48:C48"/>
    <mergeCell ref="B49:C49"/>
    <mergeCell ref="B70:C70"/>
    <mergeCell ref="B71:C71"/>
    <mergeCell ref="B53:C53"/>
    <mergeCell ref="B54:C54"/>
    <mergeCell ref="B82:C82"/>
    <mergeCell ref="B83:C83"/>
    <mergeCell ref="B77:C77"/>
    <mergeCell ref="B78:C78"/>
    <mergeCell ref="B79:C79"/>
    <mergeCell ref="B80:C80"/>
    <mergeCell ref="B81:C81"/>
  </mergeCells>
  <pageMargins left="0.39370078740157483" right="0.39370078740157483" top="0.39370078740157483" bottom="0.39370078740157483" header="0" footer="0"/>
  <pageSetup paperSize="9" scale="46" fitToHeight="0" orientation="landscape" r:id="rId1"/>
  <ignoredErrors>
    <ignoredError sqref="P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2026-04-28T02:30:20Z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