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И документы\ЗАКУПКИ 2026\уголь\Уголь 2\"/>
    </mc:Choice>
  </mc:AlternateContent>
  <xr:revisionPtr revIDLastSave="0" documentId="13_ncr:1_{8BEED9BC-1A4C-4D5C-9E78-71698C1EFF07}" xr6:coauthVersionLast="47" xr6:coauthVersionMax="47" xr10:uidLastSave="{00000000-0000-0000-0000-000000000000}"/>
  <bookViews>
    <workbookView xWindow="915" yWindow="180" windowWidth="27120" windowHeight="15330" tabRatio="500" xr2:uid="{00000000-000D-0000-FFFF-FFFF00000000}"/>
  </bookViews>
  <sheets>
    <sheet name="уго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J5" i="1" s="1"/>
  <c r="H5" i="1"/>
  <c r="K5" i="1" s="1"/>
  <c r="L5" i="1" s="1"/>
  <c r="L6" i="1" l="1"/>
</calcChain>
</file>

<file path=xl/sharedStrings.xml><?xml version="1.0" encoding="utf-8"?>
<sst xmlns="http://schemas.openxmlformats.org/spreadsheetml/2006/main" count="24" uniqueCount="24">
  <si>
    <t>№</t>
  </si>
  <si>
    <t xml:space="preserve">Наименование </t>
  </si>
  <si>
    <t>Ед. изм</t>
  </si>
  <si>
    <t xml:space="preserve">Необходимое для закупки количество </t>
  </si>
  <si>
    <t>Коммерческие предложения (руб./ед.изм.)</t>
  </si>
  <si>
    <t>Однородность совокупности значений выявленных цен, используемых в расчете Н(М)ЦД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</si>
  <si>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</si>
  <si>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</si>
  <si>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с округлением (вниз) до сотых долей после запятой (руб.)</t>
  </si>
  <si>
    <t>Н(М)ЦД  с учетом округления цены за единицу (руб.)</t>
  </si>
  <si>
    <t>ПРИЛОЖЕНИЕ №4 к документации</t>
  </si>
  <si>
    <t>Н(М)ЦД, определяемая методом сопоставимых рыночных цен (анализа рынка)Н(М)ЦД, определяемая методом сопоставимых рыночных цен (анализа рынка)</t>
  </si>
  <si>
    <t>Экономист</t>
  </si>
  <si>
    <t>т</t>
  </si>
  <si>
    <t>Поставщик №2</t>
  </si>
  <si>
    <t>Поставщик №3</t>
  </si>
  <si>
    <t>Уголь каменный марки ДПК</t>
  </si>
  <si>
    <t>Н.А. Курзенева</t>
  </si>
  <si>
    <r>
      <t xml:space="preserve">коэффициент вариации цен V (%)           </t>
    </r>
    <r>
      <rPr>
        <i/>
        <sz val="13"/>
        <color rgb="FF000000"/>
        <rFont val="Times New Roman"/>
        <family val="1"/>
        <charset val="204"/>
      </rPr>
      <t xml:space="preserve">         (не должен превышать 33%)</t>
    </r>
  </si>
  <si>
    <t>Обоснование начальной (максимальной) цены договора на поставку угля каменного в 2026 году.</t>
  </si>
  <si>
    <t>https://zakupki.gov.ru/epz/contractfz223/card/contract-subject.html?id=23043438</t>
  </si>
  <si>
    <t>Главный бухгалтер</t>
  </si>
  <si>
    <t>М.В. Ланец</t>
  </si>
  <si>
    <t>Дата  подготовки  обоснования  НМЦ  договора:   19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</si>
</sst>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/>
    <xf numFmtId="0" fontId="9" fillId="0" borderId="1" xfId="0" applyFont="1" applyBorder="1" applyAlignment="1" applyProtection="1">
      <alignment horizontal="center" vertical="top" textRotation="90" wrapText="1"/>
      <protection locked="0"/>
    </xf>
    <xf numFmtId="0" fontId="8" fillId="0" borderId="1" xfId="0" applyFont="1" applyBorder="1" applyAlignment="1" applyProtection="1">
      <alignment horizontal="center" textRotation="90" wrapText="1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4" xfId="0" applyFont="1" applyBorder="1"/>
    <xf numFmtId="0" fontId="8" fillId="0" borderId="0" xfId="0" applyFont="1"/>
    <xf numFmtId="0" fontId="9" fillId="0" borderId="0" xfId="0" applyFont="1" applyAlignment="1">
      <alignment vertical="top"/>
    </xf>
    <xf numFmtId="0" fontId="9" fillId="0" borderId="0" xfId="0" applyFont="1"/>
    <xf numFmtId="4" fontId="9" fillId="2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 applyProtection="1">
      <alignment horizontal="center" vertical="center" wrapText="1"/>
      <protection locked="0"/>
    </xf>
    <xf numFmtId="4" fontId="8" fillId="0" borderId="2" xfId="0" applyNumberFormat="1" applyFont="1" applyBorder="1" applyAlignment="1" applyProtection="1">
      <alignment horizontal="center" vertical="center"/>
      <protection hidden="1"/>
    </xf>
    <xf numFmtId="4" fontId="8" fillId="0" borderId="2" xfId="0" applyNumberFormat="1" applyFont="1" applyBorder="1" applyAlignment="1" applyProtection="1">
      <alignment horizontal="center" vertical="center" wrapText="1"/>
      <protection hidden="1"/>
    </xf>
    <xf numFmtId="4" fontId="8" fillId="0" borderId="2" xfId="0" applyNumberFormat="1" applyFont="1" applyBorder="1" applyAlignment="1" applyProtection="1">
      <alignment horizontal="right" vertical="center" wrapText="1"/>
      <protection hidden="1"/>
    </xf>
    <xf numFmtId="4" fontId="7" fillId="0" borderId="2" xfId="0" applyNumberFormat="1" applyFont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4" fontId="7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 applyProtection="1">
      <alignment horizontal="center" vertical="top" wrapText="1"/>
      <protection locked="0"/>
    </xf>
    <xf numFmtId="2" fontId="8" fillId="0" borderId="2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>
      <alignment horizontal="right"/>
    </xf>
    <xf numFmtId="0" fontId="8" fillId="0" borderId="0" xfId="0" applyFont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textRotation="90" wrapText="1"/>
      <protection locked="0"/>
    </xf>
    <xf numFmtId="0" fontId="12" fillId="0" borderId="1" xfId="1" applyBorder="1" applyAlignment="1" applyProtection="1">
      <alignment horizontal="center" vertical="top" textRotation="90" wrapText="1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contractfz223/card/contract-subject.html?id=23043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R20"/>
  <sheetViews>
    <sheetView tabSelected="1" zoomScale="89" zoomScaleNormal="89" workbookViewId="0">
      <selection activeCell="A11" sqref="A11"/>
    </sheetView>
  </sheetViews>
  <sheetFormatPr defaultColWidth="9.140625" defaultRowHeight="15" x14ac:dyDescent="0.25"/>
  <cols>
    <col min="1" max="1" width="5.5703125" style="5" customWidth="1"/>
    <col min="2" max="2" width="50" style="5" customWidth="1"/>
    <col min="3" max="3" width="11.42578125" style="1" customWidth="1"/>
    <col min="4" max="4" width="9.5703125" style="1" customWidth="1"/>
    <col min="5" max="6" width="11.140625" style="1" customWidth="1"/>
    <col min="7" max="7" width="10.140625" style="1" customWidth="1"/>
    <col min="8" max="8" width="14" style="1" customWidth="1"/>
    <col min="9" max="9" width="13.42578125" style="1" customWidth="1"/>
    <col min="10" max="10" width="13.28515625" style="1" customWidth="1"/>
    <col min="11" max="11" width="11.28515625" style="1" customWidth="1"/>
    <col min="12" max="12" width="16.42578125" style="1" customWidth="1"/>
    <col min="13" max="1006" width="9.140625" style="1"/>
    <col min="1007" max="16384" width="9.140625" style="6"/>
  </cols>
  <sheetData>
    <row r="1" spans="1:12" ht="15.75" x14ac:dyDescent="0.25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64.5" customHeight="1" x14ac:dyDescent="0.25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29" customHeight="1" x14ac:dyDescent="0.25">
      <c r="A3" s="37" t="s">
        <v>0</v>
      </c>
      <c r="B3" s="38" t="s">
        <v>1</v>
      </c>
      <c r="C3" s="38" t="s">
        <v>2</v>
      </c>
      <c r="D3" s="39" t="s">
        <v>3</v>
      </c>
      <c r="E3" s="29" t="s">
        <v>4</v>
      </c>
      <c r="F3" s="29"/>
      <c r="G3" s="29"/>
      <c r="H3" s="30" t="s">
        <v>5</v>
      </c>
      <c r="I3" s="30"/>
      <c r="J3" s="30"/>
      <c r="K3" s="29" t="s">
        <v>11</v>
      </c>
      <c r="L3" s="29"/>
    </row>
    <row r="4" spans="1:12" ht="276" customHeight="1" x14ac:dyDescent="0.25">
      <c r="A4" s="37"/>
      <c r="B4" s="38"/>
      <c r="C4" s="38"/>
      <c r="D4" s="39"/>
      <c r="E4" s="40" t="s">
        <v>20</v>
      </c>
      <c r="F4" s="7" t="s">
        <v>14</v>
      </c>
      <c r="G4" s="7" t="s">
        <v>15</v>
      </c>
      <c r="H4" s="8" t="s">
        <v>6</v>
      </c>
      <c r="I4" s="8" t="s">
        <v>7</v>
      </c>
      <c r="J4" s="8" t="s">
        <v>18</v>
      </c>
      <c r="K4" s="8" t="s">
        <v>8</v>
      </c>
      <c r="L4" s="8" t="s">
        <v>9</v>
      </c>
    </row>
    <row r="5" spans="1:12" ht="33" customHeight="1" x14ac:dyDescent="0.25">
      <c r="A5" s="9">
        <v>1</v>
      </c>
      <c r="B5" s="10" t="s">
        <v>16</v>
      </c>
      <c r="C5" s="11" t="s">
        <v>13</v>
      </c>
      <c r="D5" s="12">
        <v>350</v>
      </c>
      <c r="E5" s="19">
        <v>8223.07</v>
      </c>
      <c r="F5" s="19">
        <v>9400</v>
      </c>
      <c r="G5" s="19">
        <v>9500</v>
      </c>
      <c r="H5" s="20">
        <f>(E5+G5+F5)/3</f>
        <v>9041.0233333333326</v>
      </c>
      <c r="I5" s="21">
        <f>STDEVA(E5,G5,F5)</f>
        <v>710.1307919202867</v>
      </c>
      <c r="J5" s="21">
        <f>I5/H5*100</f>
        <v>7.854539975603279</v>
      </c>
      <c r="K5" s="22">
        <f>ROUND(H5,2)</f>
        <v>9041.02</v>
      </c>
      <c r="L5" s="23">
        <f>K5*D5</f>
        <v>3164357</v>
      </c>
    </row>
    <row r="6" spans="1:12" ht="24.75" customHeight="1" x14ac:dyDescent="0.25">
      <c r="A6" s="41"/>
      <c r="B6" s="42"/>
      <c r="C6" s="43"/>
      <c r="D6" s="13"/>
      <c r="E6" s="24"/>
      <c r="F6" s="24"/>
      <c r="G6" s="24"/>
      <c r="H6" s="25"/>
      <c r="I6" s="24"/>
      <c r="J6" s="24"/>
      <c r="K6" s="24"/>
      <c r="L6" s="26">
        <f>SUM(L5:L5)</f>
        <v>3164357</v>
      </c>
    </row>
    <row r="7" spans="1:12" s="2" customFormat="1" ht="47.25" customHeight="1" x14ac:dyDescent="0.25">
      <c r="A7" s="44" t="s">
        <v>21</v>
      </c>
      <c r="B7" s="44"/>
      <c r="C7" s="44"/>
      <c r="D7" s="14"/>
      <c r="E7" s="14"/>
      <c r="F7" s="14"/>
      <c r="G7" s="14"/>
      <c r="H7" s="14"/>
      <c r="I7" s="14"/>
      <c r="J7" s="15"/>
      <c r="K7" s="33" t="s">
        <v>22</v>
      </c>
      <c r="L7" s="33"/>
    </row>
    <row r="8" spans="1:12" s="2" customFormat="1" ht="24" customHeight="1" x14ac:dyDescent="0.25">
      <c r="A8" s="44" t="s">
        <v>12</v>
      </c>
      <c r="B8" s="44"/>
      <c r="C8" s="44"/>
      <c r="D8" s="14"/>
      <c r="E8" s="14"/>
      <c r="F8" s="14"/>
      <c r="G8" s="14"/>
      <c r="H8" s="14"/>
      <c r="I8" s="14"/>
      <c r="J8" s="15"/>
      <c r="K8" s="33" t="s">
        <v>17</v>
      </c>
      <c r="L8" s="33"/>
    </row>
    <row r="9" spans="1:12" s="2" customFormat="1" ht="27" customHeight="1" x14ac:dyDescent="0.25">
      <c r="A9" s="27"/>
      <c r="B9" s="27"/>
      <c r="C9" s="27"/>
      <c r="D9" s="16"/>
      <c r="E9" s="16"/>
      <c r="F9" s="16"/>
      <c r="G9" s="16"/>
      <c r="H9" s="16"/>
      <c r="I9" s="16"/>
      <c r="J9" s="16"/>
      <c r="K9" s="27"/>
      <c r="L9" s="27"/>
    </row>
    <row r="10" spans="1:12" s="2" customFormat="1" ht="16.5" customHeight="1" x14ac:dyDescent="0.25">
      <c r="A10" s="17" t="s">
        <v>23</v>
      </c>
      <c r="B10" s="17"/>
      <c r="C10" s="18"/>
      <c r="D10" s="18"/>
      <c r="E10" s="16"/>
      <c r="F10" s="16"/>
      <c r="G10" s="16"/>
      <c r="H10" s="16"/>
      <c r="I10" s="16"/>
      <c r="J10" s="18"/>
      <c r="K10" s="28"/>
      <c r="L10" s="28"/>
    </row>
    <row r="11" spans="1:12" s="2" customFormat="1" ht="36" customHeight="1" x14ac:dyDescent="0.2">
      <c r="A11" s="5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s="2" customFormat="1" ht="57" customHeight="1" x14ac:dyDescent="0.2">
      <c r="A12" s="5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s="4" customFormat="1" ht="30.75" customHeight="1" x14ac:dyDescent="0.2">
      <c r="A13" s="5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26" customHeight="1" x14ac:dyDescent="0.25"/>
    <row r="15" spans="1:12" ht="15.75" customHeight="1" x14ac:dyDescent="0.25"/>
    <row r="16" spans="1:12" s="3" customFormat="1" ht="15.75" customHeight="1" x14ac:dyDescent="0.2">
      <c r="A16" s="5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s="3" customFormat="1" x14ac:dyDescent="0.2">
      <c r="A17" s="5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s="3" customFormat="1" ht="11.25" customHeight="1" x14ac:dyDescent="0.2">
      <c r="A18" s="5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48" customHeight="1" x14ac:dyDescent="0.25"/>
    <row r="20" spans="1:12" s="3" customFormat="1" ht="15.75" customHeight="1" x14ac:dyDescent="0.2">
      <c r="A20" s="5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16">
    <mergeCell ref="A1:L1"/>
    <mergeCell ref="K8:L8"/>
    <mergeCell ref="A2:L2"/>
    <mergeCell ref="A3:A4"/>
    <mergeCell ref="B3:B4"/>
    <mergeCell ref="C3:C4"/>
    <mergeCell ref="D3:D4"/>
    <mergeCell ref="A8:C8"/>
    <mergeCell ref="A7:C7"/>
    <mergeCell ref="K7:L7"/>
    <mergeCell ref="A9:C9"/>
    <mergeCell ref="K9:L9"/>
    <mergeCell ref="K10:L10"/>
    <mergeCell ref="E3:G3"/>
    <mergeCell ref="H3:J3"/>
    <mergeCell ref="K3:L3"/>
  </mergeCells>
  <phoneticPr fontId="5" type="noConversion"/>
  <conditionalFormatting sqref="J5">
    <cfRule type="cellIs" dxfId="0" priority="5" operator="greaterThan">
      <formula>33</formula>
    </cfRule>
  </conditionalFormatting>
  <hyperlinks>
    <hyperlink ref="E4" r:id="rId1" xr:uid="{73956506-213A-4D1C-B3A2-A7DF87076E13}"/>
  </hyperlinks>
  <pageMargins left="0.56041666666666701" right="0.28263888888888899" top="0.55138888888888904" bottom="0.39374999999999999" header="0.51180555555555496" footer="0.51180555555555496"/>
  <pageSetup paperSize="9" scale="77" fitToHeight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уголь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 I3</dc:creator>
  <dc:description/>
  <cp:lastModifiedBy>ПНИ Тавдинский</cp:lastModifiedBy>
  <cp:revision>24</cp:revision>
  <cp:lastPrinted>2026-06-19T09:20:56Z</cp:lastPrinted>
  <dcterms:created xsi:type="dcterms:W3CDTF">2014-01-27T12:39:27Z</dcterms:created>
  <dcterms:modified xsi:type="dcterms:W3CDTF">2026-06-19T09:25:43Z</dcterms:modified>
  <dc:language>ru-RU</dc:language>
</cp:coreProperties>
</file>