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5" yWindow="-125" windowWidth="24267" windowHeight="13749"/>
  </bookViews>
  <sheets>
    <sheet name="Лист1" sheetId="1" r:id="rId1"/>
  </sheets>
  <definedNames>
    <definedName name="_xlnm.Print_Area" localSheetId="0">Лист1!$A$1:$K$37</definedName>
  </definedNames>
  <calcPr calcId="14562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3" i="1" l="1"/>
  <c r="H12" i="1"/>
  <c r="K12" i="1"/>
  <c r="I12" i="1"/>
  <c r="H16" i="1"/>
  <c r="K16" i="1"/>
  <c r="I16" i="1"/>
  <c r="H15" i="1"/>
  <c r="K15" i="1"/>
  <c r="I15" i="1"/>
  <c r="H14" i="1"/>
  <c r="K14" i="1"/>
  <c r="I14" i="1"/>
  <c r="H13" i="1"/>
  <c r="K13" i="1"/>
  <c r="I13" i="1"/>
  <c r="H11" i="1"/>
  <c r="K11" i="1"/>
  <c r="I11" i="1"/>
  <c r="H22" i="1"/>
  <c r="K22" i="1"/>
  <c r="H23" i="1"/>
  <c r="I23" i="1"/>
  <c r="H24" i="1"/>
  <c r="I24" i="1"/>
  <c r="H25" i="1"/>
  <c r="I25" i="1"/>
  <c r="H26" i="1"/>
  <c r="K26" i="1"/>
  <c r="H27" i="1"/>
  <c r="I27" i="1"/>
  <c r="H28" i="1"/>
  <c r="I28" i="1"/>
  <c r="H21" i="1"/>
  <c r="I21" i="1"/>
  <c r="H29" i="1"/>
  <c r="I29" i="1"/>
  <c r="H30" i="1"/>
  <c r="I30" i="1"/>
  <c r="H31" i="1"/>
  <c r="I31" i="1"/>
  <c r="K31" i="1"/>
  <c r="K29" i="1"/>
  <c r="K21" i="1"/>
  <c r="K30" i="1"/>
  <c r="I26" i="1"/>
  <c r="I22" i="1"/>
  <c r="K25" i="1"/>
  <c r="K28" i="1"/>
  <c r="K24" i="1"/>
  <c r="K27" i="1"/>
  <c r="K23" i="1"/>
  <c r="H19" i="1"/>
  <c r="I19" i="1"/>
  <c r="H20" i="1"/>
  <c r="I20" i="1"/>
  <c r="H32" i="1"/>
  <c r="I32" i="1"/>
  <c r="K32" i="1"/>
  <c r="K20" i="1"/>
  <c r="K19" i="1"/>
  <c r="H17" i="1"/>
  <c r="K17" i="1"/>
  <c r="H18" i="1"/>
  <c r="I18" i="1"/>
  <c r="K18" i="1"/>
  <c r="I17" i="1"/>
</calcChain>
</file>

<file path=xl/sharedStrings.xml><?xml version="1.0" encoding="utf-8"?>
<sst xmlns="http://schemas.openxmlformats.org/spreadsheetml/2006/main" count="65" uniqueCount="47">
  <si>
    <t>Дата подготовки обоснования</t>
  </si>
  <si>
    <t>Наименование объекта закупки</t>
  </si>
  <si>
    <t>Ед. изм.</t>
  </si>
  <si>
    <t>Источник инфор-мации 1</t>
  </si>
  <si>
    <t>Источник инфор-мации 2</t>
  </si>
  <si>
    <t>Источник инфор-мации 3</t>
  </si>
  <si>
    <t>Коэффициент вариации, %:
                                     ,
где
 – среднее квадратичное отклонение, n=3 - количество источников, равное 3; Цji – цена единицы товара i-го источника, &lt;Цj&gt; - средняя цена за ед.</t>
  </si>
  <si>
    <t>Кол-во</t>
  </si>
  <si>
    <t xml:space="preserve">Цена за единицу товара, руб </t>
  </si>
  <si>
    <t>Средняя цена за ед, руб. :
где n-количество источников, равное 3; Цji – цена единицы товара i-го источника</t>
  </si>
  <si>
    <t xml:space="preserve">___________________ </t>
  </si>
  <si>
    <t>Итого:</t>
  </si>
  <si>
    <t xml:space="preserve">  </t>
  </si>
  <si>
    <t>шт.</t>
  </si>
  <si>
    <t>пар</t>
  </si>
  <si>
    <t>ОКПД 2</t>
  </si>
  <si>
    <t>№ п/п</t>
  </si>
  <si>
    <t>Обоснование начальной (максимальной) цены договора</t>
  </si>
  <si>
    <t xml:space="preserve">Метод сопоставимых рыночных цен (анализа рынка) </t>
  </si>
  <si>
    <t>Расчет НМЦД</t>
  </si>
  <si>
    <t>НМЦД, руб</t>
  </si>
  <si>
    <t>Используемый метод определения НМЦД с обоснованием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</si>
  <si>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</si>
  <si>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</si>
  <si>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</si>
  <si>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</si>
  <si>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</t>
  </si>
  <si>
    <t xml:space="preserve">                                </t>
  </si>
  <si>
    <t xml:space="preserve">                                          </t>
  </si>
  <si>
    <t xml:space="preserve">                                                                       </t>
  </si>
  <si>
    <t xml:space="preserve">                                                                 </t>
  </si>
  <si>
    <t xml:space="preserve">                                                                                                                                                       </t>
  </si>
  <si>
    <t xml:space="preserve">17.23.12.110 </t>
  </si>
  <si>
    <t>17.23.12.110</t>
  </si>
  <si>
    <t>Шлифовальная бумага P180</t>
  </si>
  <si>
    <t>23.91.12.120</t>
  </si>
  <si>
    <t>23.91.11.190</t>
  </si>
  <si>
    <t xml:space="preserve">19.20.29.220 </t>
  </si>
  <si>
    <t>Коллоидная кремниевая суспензия на водной основе</t>
  </si>
  <si>
    <t>Черное полиуретановое сукно на металлической основе</t>
  </si>
  <si>
    <t>Шлифовальная бумага P2500</t>
  </si>
  <si>
    <t>Шлифовальная бумага P1200</t>
  </si>
  <si>
    <t>Шлифовальная бумага P800</t>
  </si>
  <si>
    <t>Шлифовальная бумага P400</t>
  </si>
  <si>
    <t xml:space="preserve">                               Поставка расходных материалов для шлифования и полирования для нужд ИПСМ РАН</t>
  </si>
  <si>
    <t xml:space="preserve">Приложение №3 к извещению об осуществлении закупки № </t>
  </si>
  <si>
    <t xml:space="preserve">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</si>
</sst>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2" fontId="0" fillId="0" borderId="0" xfId="0" applyNumberFormat="1" applyBorder="1"/>
    <xf numFmtId="164" fontId="0" fillId="0" borderId="0" xfId="0" applyNumberFormat="1" applyBorder="1"/>
    <xf numFmtId="0" fontId="5" fillId="3" borderId="1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Border="1"/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8</xdr:row>
      <xdr:rowOff>276225</xdr:rowOff>
    </xdr:from>
    <xdr:to>
      <xdr:col>7</xdr:col>
      <xdr:colOff>1047750</xdr:colOff>
      <xdr:row>9</xdr:row>
      <xdr:rowOff>219075</xdr:rowOff>
    </xdr:to>
    <xdr:pic>
      <xdr:nvPicPr>
        <xdr:cNvPr id="1025" name="Рисунок 3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476875" y="2638425"/>
          <a:ext cx="10001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142875</xdr:colOff>
      <xdr:row>8</xdr:row>
      <xdr:rowOff>219075</xdr:rowOff>
    </xdr:from>
    <xdr:to>
      <xdr:col>8</xdr:col>
      <xdr:colOff>1133475</xdr:colOff>
      <xdr:row>9</xdr:row>
      <xdr:rowOff>161925</xdr:rowOff>
    </xdr:to>
    <xdr:pic>
      <xdr:nvPicPr>
        <xdr:cNvPr id="1026" name="Рисунок 4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19875" y="2581275"/>
          <a:ext cx="990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9</xdr:row>
      <xdr:rowOff>228600</xdr:rowOff>
    </xdr:from>
    <xdr:to>
      <xdr:col>8</xdr:col>
      <xdr:colOff>1419225</xdr:colOff>
      <xdr:row>9</xdr:row>
      <xdr:rowOff>628650</xdr:rowOff>
    </xdr:to>
    <xdr:pic>
      <xdr:nvPicPr>
        <xdr:cNvPr id="1027" name="Рисунок 6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562725" y="2971800"/>
          <a:ext cx="13335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view="pageBreakPreview" topLeftCell="A8" zoomScale="120" zoomScaleNormal="120" zoomScaleSheetLayoutView="120" workbookViewId="0">
      <selection activeCell="B11" sqref="B11"/>
    </sheetView>
  </sheetViews>
  <sheetFormatPr defaultColWidth="9.109375" defaultRowHeight="15.05" x14ac:dyDescent="0.3"/>
  <cols>
    <col min="1" max="1" width="5.44140625" style="1" customWidth="1"/>
    <col min="2" max="2" width="9.33203125" style="1" customWidth="1"/>
    <col min="3" max="3" width="29.6640625" style="1" customWidth="1"/>
    <col min="4" max="4" width="6.33203125" style="1" customWidth="1"/>
    <col min="5" max="6" width="9.44140625" style="1" customWidth="1"/>
    <col min="7" max="7" width="9.33203125" style="1" customWidth="1"/>
    <col min="8" max="8" width="15.33203125" style="1" customWidth="1"/>
    <col min="9" max="9" width="23.44140625" style="1" customWidth="1"/>
    <col min="10" max="10" width="7.6640625" style="1" customWidth="1"/>
    <col min="11" max="11" width="11.44140625" style="1" customWidth="1"/>
    <col min="12" max="13" width="9.109375" style="1" hidden="1" customWidth="1"/>
    <col min="14" max="14" width="6.109375" style="1" customWidth="1"/>
    <col min="15" max="15" width="9.5546875" style="1" hidden="1" customWidth="1"/>
    <col min="16" max="16" width="11.33203125" style="1" hidden="1" customWidth="1"/>
    <col min="17" max="18" width="12.33203125" style="1" customWidth="1"/>
    <col min="19" max="19" width="9.5546875" style="1" bestFit="1" customWidth="1"/>
    <col min="20" max="16384" width="9.109375" style="1"/>
  </cols>
  <sheetData>
    <row r="1" spans="1:21" ht="25.85" customHeight="1" x14ac:dyDescent="0.3">
      <c r="E1" s="24" t="s">
        <v>45</v>
      </c>
      <c r="F1" s="25"/>
      <c r="G1" s="25"/>
      <c r="H1" s="25"/>
      <c r="I1" s="25"/>
      <c r="K1" s="1" t="s">
        <v>26</v>
      </c>
      <c r="N1" s="1" t="s">
        <v>23</v>
      </c>
      <c r="Q1" s="1" t="s">
        <v>24</v>
      </c>
      <c r="R1" s="1" t="s">
        <v>27</v>
      </c>
      <c r="S1" s="20" t="s">
        <v>28</v>
      </c>
    </row>
    <row r="2" spans="1:21" ht="16.899999999999999" x14ac:dyDescent="0.3">
      <c r="A2" s="27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21" ht="32.75" customHeight="1" x14ac:dyDescent="0.3">
      <c r="A3" s="32" t="s">
        <v>44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2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T4" s="1" t="s">
        <v>29</v>
      </c>
    </row>
    <row r="5" spans="1:21" ht="29" customHeight="1" x14ac:dyDescent="0.3">
      <c r="A5" s="28" t="s">
        <v>21</v>
      </c>
      <c r="B5" s="28"/>
      <c r="C5" s="28"/>
      <c r="D5" s="28" t="s">
        <v>18</v>
      </c>
      <c r="E5" s="28"/>
      <c r="F5" s="28"/>
      <c r="G5" s="28"/>
      <c r="H5" s="28"/>
      <c r="I5" s="28"/>
      <c r="J5" s="28"/>
      <c r="K5" s="28"/>
    </row>
    <row r="6" spans="1:21" x14ac:dyDescent="0.3">
      <c r="A6" s="29" t="s">
        <v>0</v>
      </c>
      <c r="B6" s="29"/>
      <c r="C6" s="29"/>
      <c r="D6" s="30"/>
      <c r="E6" s="29"/>
      <c r="F6" s="29"/>
      <c r="G6" s="29"/>
      <c r="H6" s="29"/>
      <c r="I6" s="29"/>
      <c r="J6" s="29"/>
      <c r="K6" s="29"/>
    </row>
    <row r="7" spans="1:21" x14ac:dyDescent="0.3">
      <c r="A7" s="26" t="s">
        <v>19</v>
      </c>
      <c r="B7" s="26"/>
      <c r="C7" s="26"/>
      <c r="D7" s="26"/>
      <c r="E7" s="26"/>
      <c r="F7" s="26"/>
      <c r="G7" s="26"/>
      <c r="H7" s="26"/>
      <c r="I7" s="26"/>
      <c r="J7" s="26"/>
      <c r="K7" s="26"/>
      <c r="Q7" s="19"/>
    </row>
    <row r="8" spans="1:21" ht="13.95" customHeight="1" x14ac:dyDescent="0.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21" ht="30.05" customHeight="1" x14ac:dyDescent="0.3">
      <c r="A9" s="34" t="s">
        <v>16</v>
      </c>
      <c r="B9" s="34" t="s">
        <v>15</v>
      </c>
      <c r="C9" s="36" t="s">
        <v>1</v>
      </c>
      <c r="D9" s="35" t="s">
        <v>2</v>
      </c>
      <c r="E9" s="35" t="s">
        <v>8</v>
      </c>
      <c r="F9" s="35"/>
      <c r="G9" s="35"/>
      <c r="H9" s="35" t="s">
        <v>9</v>
      </c>
      <c r="I9" s="35" t="s">
        <v>6</v>
      </c>
      <c r="J9" s="34" t="s">
        <v>7</v>
      </c>
      <c r="K9" s="34" t="s">
        <v>20</v>
      </c>
      <c r="T9" s="1" t="s">
        <v>25</v>
      </c>
    </row>
    <row r="10" spans="1:21" ht="108.8" customHeight="1" thickBot="1" x14ac:dyDescent="0.35">
      <c r="A10" s="34"/>
      <c r="B10" s="34"/>
      <c r="C10" s="37"/>
      <c r="D10" s="35"/>
      <c r="E10" s="21" t="s">
        <v>3</v>
      </c>
      <c r="F10" s="21" t="s">
        <v>4</v>
      </c>
      <c r="G10" s="21" t="s">
        <v>5</v>
      </c>
      <c r="H10" s="35"/>
      <c r="I10" s="35"/>
      <c r="J10" s="34"/>
      <c r="K10" s="34"/>
      <c r="Q10" s="13"/>
      <c r="R10" s="13"/>
      <c r="S10" s="13" t="s">
        <v>30</v>
      </c>
      <c r="T10" s="13"/>
      <c r="U10" s="13"/>
    </row>
    <row r="11" spans="1:21" ht="15.65" thickBot="1" x14ac:dyDescent="0.35">
      <c r="A11" s="21">
        <v>1</v>
      </c>
      <c r="B11" s="21" t="s">
        <v>35</v>
      </c>
      <c r="C11" s="22" t="s">
        <v>34</v>
      </c>
      <c r="D11" s="23" t="s">
        <v>46</v>
      </c>
      <c r="E11" s="9">
        <v>84</v>
      </c>
      <c r="F11" s="10">
        <v>63.65</v>
      </c>
      <c r="G11" s="9">
        <v>90</v>
      </c>
      <c r="H11" s="11">
        <f t="shared" ref="H11:H16" si="0">ROUND(SUM(E11:G11)/3,2)</f>
        <v>79.22</v>
      </c>
      <c r="I11" s="5">
        <f t="shared" ref="I11:I16" si="1">(SQRT(((E11-H11)^2+(F11-H11)^2+(G11-H11)^2)/2))*100/H11</f>
        <v>17.433597653016403</v>
      </c>
      <c r="J11" s="5">
        <v>200</v>
      </c>
      <c r="K11" s="12">
        <f t="shared" ref="K11:K16" si="2">H11*J11</f>
        <v>15844</v>
      </c>
      <c r="Q11" s="13"/>
      <c r="R11" s="13"/>
      <c r="S11" s="13"/>
      <c r="T11" s="13"/>
      <c r="U11" s="13"/>
    </row>
    <row r="12" spans="1:21" ht="15.65" thickBot="1" x14ac:dyDescent="0.35">
      <c r="A12" s="21">
        <v>2</v>
      </c>
      <c r="B12" s="21" t="s">
        <v>35</v>
      </c>
      <c r="C12" s="22" t="s">
        <v>43</v>
      </c>
      <c r="D12" s="23" t="s">
        <v>46</v>
      </c>
      <c r="E12" s="9">
        <v>84</v>
      </c>
      <c r="F12" s="10">
        <v>63.65</v>
      </c>
      <c r="G12" s="9">
        <v>90</v>
      </c>
      <c r="H12" s="11">
        <f t="shared" ref="H12" si="3">ROUND(SUM(E12:G12)/3,2)</f>
        <v>79.22</v>
      </c>
      <c r="I12" s="5">
        <f t="shared" ref="I12" si="4">(SQRT(((E12-H12)^2+(F12-H12)^2+(G12-H12)^2)/2))*100/H12</f>
        <v>17.433597653016403</v>
      </c>
      <c r="J12" s="5">
        <v>400</v>
      </c>
      <c r="K12" s="12">
        <f t="shared" ref="K12" si="5">H12*J12</f>
        <v>31688</v>
      </c>
      <c r="Q12" s="13"/>
      <c r="R12" s="13"/>
      <c r="S12" s="13"/>
      <c r="T12" s="13"/>
      <c r="U12" s="13"/>
    </row>
    <row r="13" spans="1:21" ht="15.65" thickBot="1" x14ac:dyDescent="0.35">
      <c r="A13" s="21">
        <v>3</v>
      </c>
      <c r="B13" s="21" t="s">
        <v>35</v>
      </c>
      <c r="C13" s="22" t="s">
        <v>42</v>
      </c>
      <c r="D13" s="23" t="s">
        <v>13</v>
      </c>
      <c r="E13" s="9">
        <v>84</v>
      </c>
      <c r="F13" s="10">
        <v>63.65</v>
      </c>
      <c r="G13" s="9">
        <v>90</v>
      </c>
      <c r="H13" s="11">
        <f t="shared" si="0"/>
        <v>79.22</v>
      </c>
      <c r="I13" s="5">
        <f t="shared" si="1"/>
        <v>17.433597653016403</v>
      </c>
      <c r="J13" s="5">
        <v>400</v>
      </c>
      <c r="K13" s="12">
        <f t="shared" si="2"/>
        <v>31688</v>
      </c>
      <c r="Q13" s="13"/>
      <c r="R13" s="13"/>
      <c r="S13" s="13"/>
      <c r="T13" s="13"/>
      <c r="U13" s="13"/>
    </row>
    <row r="14" spans="1:21" ht="15.65" thickBot="1" x14ac:dyDescent="0.35">
      <c r="A14" s="21">
        <v>4</v>
      </c>
      <c r="B14" s="21" t="s">
        <v>35</v>
      </c>
      <c r="C14" s="22" t="s">
        <v>41</v>
      </c>
      <c r="D14" s="23" t="s">
        <v>13</v>
      </c>
      <c r="E14" s="9">
        <v>84</v>
      </c>
      <c r="F14" s="10">
        <v>63.65</v>
      </c>
      <c r="G14" s="9">
        <v>90</v>
      </c>
      <c r="H14" s="11">
        <f t="shared" si="0"/>
        <v>79.22</v>
      </c>
      <c r="I14" s="5">
        <f t="shared" si="1"/>
        <v>17.433597653016403</v>
      </c>
      <c r="J14" s="5">
        <v>400</v>
      </c>
      <c r="K14" s="12">
        <f t="shared" si="2"/>
        <v>31688</v>
      </c>
      <c r="Q14" s="13"/>
      <c r="R14" s="13"/>
      <c r="S14" s="13"/>
      <c r="T14" s="13"/>
      <c r="U14" s="13"/>
    </row>
    <row r="15" spans="1:21" ht="15.65" thickBot="1" x14ac:dyDescent="0.35">
      <c r="A15" s="21">
        <v>5</v>
      </c>
      <c r="B15" s="21" t="s">
        <v>35</v>
      </c>
      <c r="C15" s="22" t="s">
        <v>40</v>
      </c>
      <c r="D15" s="23" t="s">
        <v>13</v>
      </c>
      <c r="E15" s="9">
        <v>120</v>
      </c>
      <c r="F15" s="10">
        <v>145</v>
      </c>
      <c r="G15" s="9">
        <v>137</v>
      </c>
      <c r="H15" s="11">
        <f t="shared" si="0"/>
        <v>134</v>
      </c>
      <c r="I15" s="5">
        <f t="shared" si="1"/>
        <v>9.5277203991072419</v>
      </c>
      <c r="J15" s="5">
        <v>400</v>
      </c>
      <c r="K15" s="12">
        <f t="shared" si="2"/>
        <v>53600</v>
      </c>
      <c r="Q15" s="13"/>
      <c r="R15" s="13"/>
      <c r="S15" s="13"/>
      <c r="T15" s="13"/>
      <c r="U15" s="13"/>
    </row>
    <row r="16" spans="1:21" ht="26.95" thickBot="1" x14ac:dyDescent="0.35">
      <c r="A16" s="21">
        <v>6</v>
      </c>
      <c r="B16" s="21" t="s">
        <v>36</v>
      </c>
      <c r="C16" s="22" t="s">
        <v>39</v>
      </c>
      <c r="D16" s="23" t="s">
        <v>46</v>
      </c>
      <c r="E16" s="9">
        <v>1600</v>
      </c>
      <c r="F16" s="10">
        <v>1853.28</v>
      </c>
      <c r="G16" s="9">
        <v>1800</v>
      </c>
      <c r="H16" s="11">
        <f t="shared" si="0"/>
        <v>1751.09</v>
      </c>
      <c r="I16" s="5">
        <f t="shared" si="1"/>
        <v>7.6258194767717526</v>
      </c>
      <c r="J16" s="5">
        <v>10</v>
      </c>
      <c r="K16" s="12">
        <f t="shared" si="2"/>
        <v>17510.899999999998</v>
      </c>
      <c r="Q16" s="13"/>
      <c r="R16" s="13"/>
      <c r="S16" s="13"/>
      <c r="T16" s="13"/>
      <c r="U16" s="13"/>
    </row>
    <row r="17" spans="1:21" ht="26.95" thickBot="1" x14ac:dyDescent="0.35">
      <c r="A17" s="21">
        <v>7</v>
      </c>
      <c r="B17" s="21" t="s">
        <v>37</v>
      </c>
      <c r="C17" s="22" t="s">
        <v>38</v>
      </c>
      <c r="D17" s="23" t="s">
        <v>46</v>
      </c>
      <c r="E17" s="9">
        <v>2950</v>
      </c>
      <c r="F17" s="10">
        <v>4435.2</v>
      </c>
      <c r="G17" s="9">
        <v>3600</v>
      </c>
      <c r="H17" s="11">
        <f>ROUND(SUM(E17:G17)/3,2)</f>
        <v>3661.73</v>
      </c>
      <c r="I17" s="5">
        <f t="shared" ref="I17:I18" si="6">(SQRT(((E17-H17)^2+(F17-H17)^2+(G17-H17)^2)/2))*100/H17</f>
        <v>20.332520509919313</v>
      </c>
      <c r="J17" s="5">
        <v>2</v>
      </c>
      <c r="K17" s="12">
        <f t="shared" ref="K17:K32" si="7">H17*J17</f>
        <v>7323.46</v>
      </c>
      <c r="Q17" s="13"/>
      <c r="R17" s="13"/>
      <c r="S17" s="13"/>
      <c r="T17" s="13"/>
      <c r="U17" s="13"/>
    </row>
    <row r="18" spans="1:21" ht="49" hidden="1" customHeight="1" x14ac:dyDescent="0.3">
      <c r="A18" s="8">
        <v>2</v>
      </c>
      <c r="B18" s="8" t="s">
        <v>32</v>
      </c>
      <c r="C18" s="17"/>
      <c r="D18" s="4"/>
      <c r="E18" s="9"/>
      <c r="F18" s="10"/>
      <c r="G18" s="9"/>
      <c r="H18" s="11">
        <f t="shared" ref="H18:H31" si="8">ROUND(SUM(E18:G18)/3,2)</f>
        <v>0</v>
      </c>
      <c r="I18" s="5" t="e">
        <f t="shared" si="6"/>
        <v>#DIV/0!</v>
      </c>
      <c r="J18" s="5">
        <v>1000</v>
      </c>
      <c r="K18" s="12">
        <f t="shared" si="7"/>
        <v>0</v>
      </c>
      <c r="Q18" s="13"/>
      <c r="R18" s="13"/>
      <c r="S18" s="13" t="s">
        <v>31</v>
      </c>
      <c r="T18" s="13"/>
      <c r="U18" s="13"/>
    </row>
    <row r="19" spans="1:21" ht="26.3" hidden="1" customHeight="1" x14ac:dyDescent="0.3">
      <c r="A19" s="8">
        <v>3</v>
      </c>
      <c r="B19" s="8" t="s">
        <v>32</v>
      </c>
      <c r="C19" s="17"/>
      <c r="D19" s="4"/>
      <c r="E19" s="9"/>
      <c r="F19" s="10"/>
      <c r="G19" s="9"/>
      <c r="H19" s="11">
        <f t="shared" si="8"/>
        <v>0</v>
      </c>
      <c r="I19" s="5" t="e">
        <f>(SQRT(((E19-H19)^2+(F19-H19)^2+(G19-H19)^2)/2))*100/H19</f>
        <v>#DIV/0!</v>
      </c>
      <c r="J19" s="5">
        <v>1000</v>
      </c>
      <c r="K19" s="12">
        <f t="shared" si="7"/>
        <v>0</v>
      </c>
      <c r="Q19" s="13"/>
      <c r="R19" s="13"/>
      <c r="S19" s="13"/>
      <c r="T19" s="13"/>
      <c r="U19" s="13"/>
    </row>
    <row r="20" spans="1:21" ht="23.5" hidden="1" customHeight="1" x14ac:dyDescent="0.3">
      <c r="A20" s="8">
        <v>4</v>
      </c>
      <c r="B20" s="8" t="s">
        <v>33</v>
      </c>
      <c r="C20" s="17"/>
      <c r="D20" s="4"/>
      <c r="E20" s="9"/>
      <c r="F20" s="10"/>
      <c r="G20" s="9"/>
      <c r="H20" s="11">
        <f t="shared" si="8"/>
        <v>0</v>
      </c>
      <c r="I20" s="5" t="e">
        <f>(SQRT(((E20-H20)^2+(F20-H20)^2+(G20-H20)^2)/2))*100/H20</f>
        <v>#DIV/0!</v>
      </c>
      <c r="J20" s="5">
        <v>1000</v>
      </c>
      <c r="K20" s="12">
        <f t="shared" si="7"/>
        <v>0</v>
      </c>
      <c r="Q20" s="13"/>
      <c r="R20" s="13"/>
      <c r="S20" s="13"/>
      <c r="T20" s="13"/>
      <c r="U20" s="13"/>
    </row>
    <row r="21" spans="1:21" ht="23.5" hidden="1" customHeight="1" x14ac:dyDescent="0.3">
      <c r="A21" s="8">
        <v>5</v>
      </c>
      <c r="B21" s="8"/>
      <c r="C21" s="17"/>
      <c r="D21" s="4" t="s">
        <v>13</v>
      </c>
      <c r="E21" s="9"/>
      <c r="F21" s="10"/>
      <c r="G21" s="9"/>
      <c r="H21" s="11">
        <f t="shared" si="8"/>
        <v>0</v>
      </c>
      <c r="I21" s="5" t="e">
        <f t="shared" ref="I21:I32" si="9">(SQRT(((E21-H21)^2+(F21-H21)^2+(G21-H21)^2)/2))*100/H21</f>
        <v>#DIV/0!</v>
      </c>
      <c r="J21" s="5"/>
      <c r="K21" s="12">
        <f t="shared" si="7"/>
        <v>0</v>
      </c>
      <c r="Q21" s="13"/>
      <c r="R21" s="13"/>
      <c r="S21" s="13"/>
      <c r="T21" s="13"/>
      <c r="U21" s="13"/>
    </row>
    <row r="22" spans="1:21" ht="23.5" hidden="1" customHeight="1" x14ac:dyDescent="0.3">
      <c r="A22" s="8">
        <v>6</v>
      </c>
      <c r="B22" s="8"/>
      <c r="C22" s="17"/>
      <c r="D22" s="4" t="s">
        <v>13</v>
      </c>
      <c r="E22" s="9"/>
      <c r="F22" s="10"/>
      <c r="G22" s="9"/>
      <c r="H22" s="11">
        <f t="shared" si="8"/>
        <v>0</v>
      </c>
      <c r="I22" s="5" t="e">
        <f t="shared" si="9"/>
        <v>#DIV/0!</v>
      </c>
      <c r="J22" s="5"/>
      <c r="K22" s="12">
        <f t="shared" si="7"/>
        <v>0</v>
      </c>
      <c r="Q22" s="13"/>
      <c r="R22" s="13"/>
      <c r="S22" s="13"/>
      <c r="T22" s="13"/>
      <c r="U22" s="13"/>
    </row>
    <row r="23" spans="1:21" ht="40.700000000000003" hidden="1" customHeight="1" x14ac:dyDescent="0.3">
      <c r="A23" s="8">
        <v>7</v>
      </c>
      <c r="B23" s="8"/>
      <c r="C23" s="17"/>
      <c r="D23" s="4" t="s">
        <v>13</v>
      </c>
      <c r="E23" s="9"/>
      <c r="F23" s="10"/>
      <c r="G23" s="9"/>
      <c r="H23" s="11">
        <f t="shared" si="8"/>
        <v>0</v>
      </c>
      <c r="I23" s="5" t="e">
        <f t="shared" si="9"/>
        <v>#DIV/0!</v>
      </c>
      <c r="J23" s="5"/>
      <c r="K23" s="12">
        <f t="shared" si="7"/>
        <v>0</v>
      </c>
      <c r="Q23" s="13"/>
      <c r="R23" s="13"/>
      <c r="S23" s="13"/>
      <c r="T23" s="13"/>
      <c r="U23" s="13"/>
    </row>
    <row r="24" spans="1:21" ht="42.6" hidden="1" customHeight="1" x14ac:dyDescent="0.3">
      <c r="A24" s="8">
        <v>8</v>
      </c>
      <c r="B24" s="15"/>
      <c r="C24" s="17"/>
      <c r="D24" s="4" t="s">
        <v>13</v>
      </c>
      <c r="E24" s="9"/>
      <c r="F24" s="10"/>
      <c r="G24" s="9"/>
      <c r="H24" s="11">
        <f t="shared" si="8"/>
        <v>0</v>
      </c>
      <c r="I24" s="5" t="e">
        <f t="shared" si="9"/>
        <v>#DIV/0!</v>
      </c>
      <c r="J24" s="16"/>
      <c r="K24" s="12">
        <f t="shared" si="7"/>
        <v>0</v>
      </c>
      <c r="Q24" s="13"/>
      <c r="R24" s="13"/>
      <c r="S24" s="13"/>
      <c r="T24" s="13"/>
      <c r="U24" s="13"/>
    </row>
    <row r="25" spans="1:21" ht="43.2" hidden="1" customHeight="1" x14ac:dyDescent="0.3">
      <c r="A25" s="8">
        <v>9</v>
      </c>
      <c r="B25" s="8"/>
      <c r="C25" s="17"/>
      <c r="D25" s="4" t="s">
        <v>13</v>
      </c>
      <c r="E25" s="9"/>
      <c r="F25" s="10"/>
      <c r="G25" s="9"/>
      <c r="H25" s="11">
        <f t="shared" si="8"/>
        <v>0</v>
      </c>
      <c r="I25" s="5" t="e">
        <f t="shared" si="9"/>
        <v>#DIV/0!</v>
      </c>
      <c r="J25" s="5"/>
      <c r="K25" s="12">
        <f t="shared" si="7"/>
        <v>0</v>
      </c>
      <c r="Q25" s="13"/>
      <c r="R25" s="13"/>
      <c r="S25" s="13"/>
      <c r="T25" s="13"/>
      <c r="U25" s="13"/>
    </row>
    <row r="26" spans="1:21" ht="40.25" hidden="1" customHeight="1" x14ac:dyDescent="0.3">
      <c r="A26" s="8">
        <v>10</v>
      </c>
      <c r="B26" s="8"/>
      <c r="C26" s="17"/>
      <c r="D26" s="4" t="s">
        <v>13</v>
      </c>
      <c r="E26" s="9"/>
      <c r="F26" s="10"/>
      <c r="G26" s="9"/>
      <c r="H26" s="11">
        <f t="shared" si="8"/>
        <v>0</v>
      </c>
      <c r="I26" s="5" t="e">
        <f t="shared" si="9"/>
        <v>#DIV/0!</v>
      </c>
      <c r="J26" s="5"/>
      <c r="K26" s="12">
        <f t="shared" si="7"/>
        <v>0</v>
      </c>
      <c r="Q26" s="13"/>
      <c r="R26" s="13"/>
      <c r="S26" s="13"/>
      <c r="T26" s="13"/>
      <c r="U26" s="13"/>
    </row>
    <row r="27" spans="1:21" ht="99.25" hidden="1" customHeight="1" x14ac:dyDescent="0.3">
      <c r="A27" s="8">
        <v>11</v>
      </c>
      <c r="B27" s="8"/>
      <c r="C27" s="17"/>
      <c r="D27" s="4" t="s">
        <v>13</v>
      </c>
      <c r="E27" s="9"/>
      <c r="F27" s="10"/>
      <c r="G27" s="9"/>
      <c r="H27" s="11">
        <f t="shared" si="8"/>
        <v>0</v>
      </c>
      <c r="I27" s="5" t="e">
        <f t="shared" si="9"/>
        <v>#DIV/0!</v>
      </c>
      <c r="J27" s="5"/>
      <c r="K27" s="12">
        <f t="shared" si="7"/>
        <v>0</v>
      </c>
      <c r="Q27" s="13"/>
      <c r="R27" s="13"/>
      <c r="S27" s="13"/>
      <c r="T27" s="13"/>
      <c r="U27" s="13"/>
    </row>
    <row r="28" spans="1:21" ht="23.5" hidden="1" customHeight="1" x14ac:dyDescent="0.3">
      <c r="A28" s="8">
        <v>12</v>
      </c>
      <c r="B28" s="8"/>
      <c r="C28" s="17"/>
      <c r="D28" s="4"/>
      <c r="E28" s="9"/>
      <c r="F28" s="10"/>
      <c r="G28" s="9"/>
      <c r="H28" s="11">
        <f t="shared" si="8"/>
        <v>0</v>
      </c>
      <c r="I28" s="5" t="e">
        <f t="shared" si="9"/>
        <v>#DIV/0!</v>
      </c>
      <c r="J28" s="5"/>
      <c r="K28" s="12">
        <f t="shared" si="7"/>
        <v>0</v>
      </c>
      <c r="Q28" s="13"/>
      <c r="R28" s="13"/>
      <c r="S28" s="13"/>
      <c r="T28" s="13"/>
      <c r="U28" s="13"/>
    </row>
    <row r="29" spans="1:21" ht="23.5" hidden="1" customHeight="1" x14ac:dyDescent="0.3">
      <c r="A29" s="8">
        <v>13</v>
      </c>
      <c r="B29" s="8"/>
      <c r="C29" s="17"/>
      <c r="D29" s="4"/>
      <c r="E29" s="9"/>
      <c r="F29" s="10"/>
      <c r="G29" s="9"/>
      <c r="H29" s="11">
        <f t="shared" si="8"/>
        <v>0</v>
      </c>
      <c r="I29" s="5" t="e">
        <f t="shared" si="9"/>
        <v>#DIV/0!</v>
      </c>
      <c r="J29" s="5"/>
      <c r="K29" s="12">
        <f t="shared" si="7"/>
        <v>0</v>
      </c>
      <c r="Q29" s="13"/>
      <c r="R29" s="13"/>
      <c r="S29" s="13"/>
      <c r="T29" s="13"/>
      <c r="U29" s="13"/>
    </row>
    <row r="30" spans="1:21" ht="25.55" hidden="1" customHeight="1" x14ac:dyDescent="0.3">
      <c r="A30" s="8">
        <v>14</v>
      </c>
      <c r="B30" s="8"/>
      <c r="C30" s="17"/>
      <c r="D30" s="4" t="s">
        <v>13</v>
      </c>
      <c r="E30" s="9"/>
      <c r="F30" s="10"/>
      <c r="G30" s="9"/>
      <c r="H30" s="11">
        <f t="shared" si="8"/>
        <v>0</v>
      </c>
      <c r="I30" s="5" t="e">
        <f t="shared" si="9"/>
        <v>#DIV/0!</v>
      </c>
      <c r="J30" s="5"/>
      <c r="K30" s="12">
        <f t="shared" si="7"/>
        <v>0</v>
      </c>
      <c r="Q30" s="13"/>
      <c r="R30" s="13"/>
      <c r="S30" s="13"/>
      <c r="T30" s="13"/>
      <c r="U30" s="13"/>
    </row>
    <row r="31" spans="1:21" ht="25.55" hidden="1" customHeight="1" x14ac:dyDescent="0.3">
      <c r="A31" s="8">
        <v>15</v>
      </c>
      <c r="B31" s="8"/>
      <c r="C31" s="17"/>
      <c r="D31" s="4"/>
      <c r="E31" s="9"/>
      <c r="F31" s="10"/>
      <c r="G31" s="9"/>
      <c r="H31" s="11">
        <f t="shared" si="8"/>
        <v>0</v>
      </c>
      <c r="I31" s="5" t="e">
        <f t="shared" si="9"/>
        <v>#DIV/0!</v>
      </c>
      <c r="J31" s="5"/>
      <c r="K31" s="12">
        <f t="shared" si="7"/>
        <v>0</v>
      </c>
      <c r="Q31" s="13"/>
      <c r="R31" s="13"/>
      <c r="S31" s="13"/>
      <c r="T31" s="13"/>
      <c r="U31" s="13"/>
    </row>
    <row r="32" spans="1:21" ht="15.05" hidden="1" customHeight="1" x14ac:dyDescent="0.3">
      <c r="A32" s="8"/>
      <c r="B32" s="8"/>
      <c r="C32" s="17"/>
      <c r="D32" s="4" t="s">
        <v>14</v>
      </c>
      <c r="E32" s="9"/>
      <c r="F32" s="10"/>
      <c r="G32" s="9"/>
      <c r="H32" s="11">
        <f>ROUND(SUM(E32:G32)/3,2)</f>
        <v>0</v>
      </c>
      <c r="I32" s="5" t="e">
        <f t="shared" si="9"/>
        <v>#DIV/0!</v>
      </c>
      <c r="J32" s="5"/>
      <c r="K32" s="12">
        <f t="shared" si="7"/>
        <v>0</v>
      </c>
      <c r="Q32" s="13"/>
      <c r="R32" s="13"/>
      <c r="S32" s="13"/>
      <c r="T32" s="13"/>
      <c r="U32" s="13"/>
    </row>
    <row r="33" spans="1:21" x14ac:dyDescent="0.3">
      <c r="A33" s="33" t="s">
        <v>11</v>
      </c>
      <c r="B33" s="33"/>
      <c r="C33" s="33"/>
      <c r="D33" s="33"/>
      <c r="E33" s="33"/>
      <c r="F33" s="33"/>
      <c r="G33" s="33"/>
      <c r="H33" s="33"/>
      <c r="I33" s="33"/>
      <c r="J33" s="33"/>
      <c r="K33" s="18">
        <f>SUM(K11:K32)</f>
        <v>189342.36</v>
      </c>
      <c r="Q33" s="13"/>
      <c r="R33" s="13"/>
      <c r="S33" s="13"/>
      <c r="T33" s="13"/>
      <c r="U33" s="13"/>
    </row>
    <row r="34" spans="1:21" x14ac:dyDescent="0.3">
      <c r="C34" s="6"/>
      <c r="Q34" s="13"/>
      <c r="R34" s="13"/>
      <c r="S34" s="13"/>
      <c r="T34" s="13"/>
      <c r="U34" s="13"/>
    </row>
    <row r="35" spans="1:21" x14ac:dyDescent="0.3">
      <c r="C35" s="7"/>
      <c r="E35" s="14"/>
      <c r="Q35" s="13"/>
      <c r="R35" s="13"/>
      <c r="S35" s="13"/>
      <c r="T35" s="13"/>
      <c r="U35" s="13"/>
    </row>
    <row r="37" spans="1:21" x14ac:dyDescent="0.3">
      <c r="C37" s="3" t="s">
        <v>10</v>
      </c>
    </row>
    <row r="38" spans="1:21" x14ac:dyDescent="0.3">
      <c r="C38" s="2"/>
    </row>
    <row r="44" spans="1:21" x14ac:dyDescent="0.3">
      <c r="I44" s="1" t="s">
        <v>22</v>
      </c>
      <c r="P44" s="1" t="s">
        <v>12</v>
      </c>
    </row>
  </sheetData>
  <mergeCells count="20">
    <mergeCell ref="A33:J33"/>
    <mergeCell ref="K9:K10"/>
    <mergeCell ref="J9:J10"/>
    <mergeCell ref="H9:H10"/>
    <mergeCell ref="I9:I10"/>
    <mergeCell ref="A9:A10"/>
    <mergeCell ref="C9:C10"/>
    <mergeCell ref="D9:D10"/>
    <mergeCell ref="E9:G9"/>
    <mergeCell ref="B9:B10"/>
    <mergeCell ref="E1:I1"/>
    <mergeCell ref="A8:K8"/>
    <mergeCell ref="A2:K2"/>
    <mergeCell ref="A5:C5"/>
    <mergeCell ref="D5:K5"/>
    <mergeCell ref="A6:C6"/>
    <mergeCell ref="D6:K6"/>
    <mergeCell ref="A4:K4"/>
    <mergeCell ref="A3:K3"/>
    <mergeCell ref="A7:K7"/>
  </mergeCells>
  <phoneticPr fontId="3" type="noConversion"/>
  <pageMargins left="0.39370078740157483" right="0.23622047244094491" top="0.59055118110236227" bottom="0.55118110236220474" header="0" footer="0"/>
  <pageSetup paperSize="9" orientation="landscape" r:id="rId1"/>
  <colBreaks count="1" manualBreakCount="1">
    <brk id="11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liliya</dc:creator>
  <cp:lastModifiedBy>zemfira</cp:lastModifiedBy>
  <cp:lastPrinted>2025-02-12T06:58:50Z</cp:lastPrinted>
  <dcterms:created xsi:type="dcterms:W3CDTF">2014-03-05T10:59:12Z</dcterms:created>
  <dcterms:modified xsi:type="dcterms:W3CDTF">2026-07-07T11:40:06Z</dcterms:modified>
</cp:coreProperties>
</file>