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7D7ABFE-9E52-4DDF-BEEB-529D0E218CD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K10" i="2" s="1"/>
  <c r="J8" i="2"/>
  <c r="J7" i="2"/>
  <c r="I10" i="2"/>
  <c r="H10" i="2"/>
  <c r="G10" i="2"/>
  <c r="J10" i="2" s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<sst xmlns="http://schemas.openxmlformats.org/spreadsheetml/2006/main" count="27" uniqueCount="25">
  <si>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договора         </t>
  </si>
  <si>
    <t>Используемый метод определения НМЦД
с обоснованием:</t>
  </si>
  <si>
    <t>№</t>
  </si>
  <si>
    <t>Наименование предмета закупки</t>
  </si>
  <si>
    <t>ОКПД2</t>
  </si>
  <si>
    <t>Наименование товаров</t>
  </si>
  <si>
    <t>Единица измерения</t>
  </si>
  <si>
    <t>Кол-во</t>
  </si>
  <si>
    <t>Цена (руб.)</t>
  </si>
  <si>
    <t>штука</t>
  </si>
  <si>
    <t xml:space="preserve"> 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</si>
  <si>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</si>
  <si>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НМЦД</t>
  </si>
  <si>
    <t>Поставка циркуляционных насосов</t>
  </si>
  <si>
    <t>компл</t>
  </si>
  <si>
    <t>28.13.14</t>
  </si>
  <si>
    <t>циркуляционный насос для отопления</t>
  </si>
  <si>
    <t>Расчет транспортировоки до г. Якутск</t>
  </si>
  <si>
    <t>-</t>
  </si>
  <si>
    <t>Среднее значение</t>
  </si>
  <si>
    <t>Дата подготовки обоснования НМЦД: 30.06.2026</t>
  </si>
  <si>
    <t>КП 2</t>
  </si>
  <si>
    <t>КП 1</t>
  </si>
  <si>
    <t>ООО УК "ЦЕНТР"</t>
  </si>
  <si>
    <t>КП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</si>
</sst>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######"/>
    <numFmt numFmtId="165" formatCode="#,##0.00\ _₽"/>
  </numFmts>
  <fonts count="7" x14ac:knownFonts="1">
    <font>
      <sz val="11"/>
      <color theme="1"/>
      <name val="Calibri"/>
      <family val="2"/>
      <scheme val="minor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</xdr:row>
      <xdr:rowOff>247650</xdr:rowOff>
    </xdr:from>
    <xdr:to>
      <xdr:col>2</xdr:col>
      <xdr:colOff>38100</xdr:colOff>
      <xdr:row>3</xdr:row>
      <xdr:rowOff>1104900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218B20C-8F78-45E5-C14A-71525DA5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90675"/>
          <a:ext cx="15240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7.85546875" customWidth="1"/>
    <col min="2" max="2" width="20.85546875" customWidth="1"/>
    <col min="3" max="3" width="19.42578125" customWidth="1"/>
    <col min="4" max="4" width="32.140625" customWidth="1"/>
    <col min="5" max="5" width="17" customWidth="1"/>
    <col min="6" max="6" width="8.85546875" customWidth="1"/>
    <col min="7" max="8" width="17.140625" customWidth="1"/>
    <col min="9" max="9" width="18.140625" customWidth="1"/>
    <col min="10" max="10" width="22.5703125" customWidth="1"/>
    <col min="11" max="11" width="27.7109375" customWidth="1"/>
  </cols>
  <sheetData>
    <row r="1" spans="1:11" ht="20.25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49.5" customHeight="1" x14ac:dyDescent="0.25">
      <c r="A2" s="36" t="s">
        <v>1</v>
      </c>
      <c r="B2" s="36"/>
      <c r="C2" s="33"/>
      <c r="D2" s="33"/>
      <c r="E2" s="33"/>
      <c r="F2" s="33"/>
      <c r="G2" s="33"/>
      <c r="H2" s="33"/>
      <c r="I2" s="33"/>
      <c r="J2" s="33"/>
      <c r="K2" s="34"/>
    </row>
    <row r="3" spans="1:11" ht="28.5" customHeight="1" x14ac:dyDescent="0.25">
      <c r="A3" s="32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1" ht="173.25" customHeight="1" x14ac:dyDescent="0.25">
      <c r="A4" s="37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1" x14ac:dyDescent="0.25">
      <c r="A5" s="23" t="s">
        <v>2</v>
      </c>
      <c r="B5" s="23" t="s">
        <v>3</v>
      </c>
      <c r="C5" s="18" t="s">
        <v>4</v>
      </c>
      <c r="D5" s="31" t="s">
        <v>5</v>
      </c>
      <c r="E5" s="23" t="s">
        <v>6</v>
      </c>
      <c r="F5" s="18" t="s">
        <v>7</v>
      </c>
      <c r="G5" s="1" t="s">
        <v>22</v>
      </c>
      <c r="H5" s="1" t="s">
        <v>21</v>
      </c>
      <c r="I5" s="1" t="s">
        <v>24</v>
      </c>
      <c r="J5" s="18" t="s">
        <v>19</v>
      </c>
      <c r="K5" s="18" t="s">
        <v>12</v>
      </c>
    </row>
    <row r="6" spans="1:11" ht="36" customHeight="1" x14ac:dyDescent="0.25">
      <c r="A6" s="24"/>
      <c r="B6" s="24"/>
      <c r="C6" s="22"/>
      <c r="D6" s="31"/>
      <c r="E6" s="25"/>
      <c r="F6" s="19"/>
      <c r="G6" s="1" t="s">
        <v>8</v>
      </c>
      <c r="H6" s="1" t="s">
        <v>8</v>
      </c>
      <c r="I6" s="3" t="s">
        <v>8</v>
      </c>
      <c r="J6" s="19"/>
      <c r="K6" s="22"/>
    </row>
    <row r="7" spans="1:11" ht="36" customHeight="1" x14ac:dyDescent="0.25">
      <c r="A7" s="25"/>
      <c r="B7" s="25"/>
      <c r="C7" s="19"/>
      <c r="D7" s="15" t="s">
        <v>17</v>
      </c>
      <c r="E7" s="12" t="s">
        <v>14</v>
      </c>
      <c r="F7" s="5">
        <v>1</v>
      </c>
      <c r="G7" s="13" t="s">
        <v>18</v>
      </c>
      <c r="H7" s="13">
        <v>20588.400000000001</v>
      </c>
      <c r="I7" s="14">
        <v>20907.599999999999</v>
      </c>
      <c r="J7" s="16">
        <f>AVERAGE(G7:I7)</f>
        <v>20748</v>
      </c>
      <c r="K7" s="19"/>
    </row>
    <row r="8" spans="1:11" ht="34.5" customHeight="1" x14ac:dyDescent="0.25">
      <c r="A8" s="23">
        <v>1</v>
      </c>
      <c r="B8" s="23" t="s">
        <v>13</v>
      </c>
      <c r="C8" s="23" t="s">
        <v>15</v>
      </c>
      <c r="D8" s="23" t="s">
        <v>16</v>
      </c>
      <c r="E8" s="23" t="s">
        <v>9</v>
      </c>
      <c r="F8" s="29">
        <v>2</v>
      </c>
      <c r="G8" s="20">
        <v>170070</v>
      </c>
      <c r="H8" s="20">
        <v>174760</v>
      </c>
      <c r="I8" s="20">
        <v>161343</v>
      </c>
      <c r="J8" s="20">
        <f>AVERAGE(G8:I9)</f>
        <v>168724.33333333334</v>
      </c>
      <c r="K8" s="20">
        <f>G10</f>
        <v>340140</v>
      </c>
    </row>
    <row r="9" spans="1:11" ht="111" customHeight="1" x14ac:dyDescent="0.25">
      <c r="A9" s="25"/>
      <c r="B9" s="25"/>
      <c r="C9" s="25"/>
      <c r="D9" s="25"/>
      <c r="E9" s="25"/>
      <c r="F9" s="30"/>
      <c r="G9" s="21"/>
      <c r="H9" s="21"/>
      <c r="I9" s="21"/>
      <c r="J9" s="21"/>
      <c r="K9" s="21"/>
    </row>
    <row r="10" spans="1:11" ht="37.5" customHeight="1" x14ac:dyDescent="0.25">
      <c r="A10" s="4"/>
      <c r="B10" s="4"/>
      <c r="C10" s="2"/>
      <c r="D10" s="5"/>
      <c r="E10" s="6"/>
      <c r="F10" s="7"/>
      <c r="G10" s="1">
        <f>G8*F8</f>
        <v>340140</v>
      </c>
      <c r="H10" s="1">
        <f>H8*F8+H7</f>
        <v>370108.4</v>
      </c>
      <c r="I10" s="1">
        <f>I8*F8+I7</f>
        <v>343593.6</v>
      </c>
      <c r="J10" s="17">
        <f>AVERAGE(G10:I10)</f>
        <v>351280.66666666669</v>
      </c>
      <c r="K10" s="8">
        <f>K8</f>
        <v>340140</v>
      </c>
    </row>
    <row r="11" spans="1:11" ht="30" customHeight="1" x14ac:dyDescent="0.2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4"/>
    </row>
    <row r="12" spans="1:1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15" customHeight="1" x14ac:dyDescent="0.25">
      <c r="A13" s="27" t="s">
        <v>20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.75" x14ac:dyDescent="0.25">
      <c r="A15" s="9" t="s">
        <v>10</v>
      </c>
      <c r="B15" s="10"/>
      <c r="C15" s="10"/>
      <c r="D15" s="10"/>
      <c r="E15" s="10"/>
      <c r="F15" s="10"/>
      <c r="G15" s="11"/>
      <c r="H15" s="11"/>
      <c r="I15" s="11"/>
      <c r="J15" s="11"/>
      <c r="K15" s="10"/>
    </row>
  </sheetData>
  <mergeCells count="28">
    <mergeCell ref="A11:K11"/>
    <mergeCell ref="A1:K1"/>
    <mergeCell ref="A2:B2"/>
    <mergeCell ref="C2:K2"/>
    <mergeCell ref="A3:K3"/>
    <mergeCell ref="A4:K4"/>
    <mergeCell ref="A5:A7"/>
    <mergeCell ref="C5:C7"/>
    <mergeCell ref="A12:K12"/>
    <mergeCell ref="A13:K13"/>
    <mergeCell ref="A14:K14"/>
    <mergeCell ref="F5:F6"/>
    <mergeCell ref="A8:A9"/>
    <mergeCell ref="B8:B9"/>
    <mergeCell ref="C8:C9"/>
    <mergeCell ref="E8:E9"/>
    <mergeCell ref="F8:F9"/>
    <mergeCell ref="D8:D9"/>
    <mergeCell ref="G8:G9"/>
    <mergeCell ref="I8:I9"/>
    <mergeCell ref="K8:K9"/>
    <mergeCell ref="E5:E6"/>
    <mergeCell ref="J5:J6"/>
    <mergeCell ref="J8:J9"/>
    <mergeCell ref="K5:K7"/>
    <mergeCell ref="H8:H9"/>
    <mergeCell ref="B5:B7"/>
    <mergeCell ref="D5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2026-07-02T06:10:43Z</dcterms:modified>
</cp:coreProperties>
</file>