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106\Desktop\Шаблолны\"/>
    </mc:Choice>
  </mc:AlternateContent>
  <xr:revisionPtr revIDLastSave="0" documentId="13_ncr:1_{C8A94821-86D2-4DD5-9533-1798099C1155}" xr6:coauthVersionLast="45" xr6:coauthVersionMax="47" xr10:uidLastSave="{00000000-0000-0000-0000-000000000000}"/>
  <bookViews>
    <workbookView xWindow="30990" yWindow="3390" windowWidth="25425" windowHeight="11385" xr2:uid="{00000000-000D-0000-FFFF-FFFF00000000}"/>
  </bookViews>
  <sheets>
    <sheet name="НМЦД 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2" l="1"/>
  <c r="M15" i="2"/>
  <c r="M14" i="2"/>
  <c r="M9" i="2"/>
  <c r="M10" i="2"/>
  <c r="M11" i="2"/>
  <c r="M12" i="2"/>
  <c r="M13" i="2"/>
  <c r="L9" i="2"/>
  <c r="L10" i="2"/>
  <c r="L11" i="2"/>
  <c r="L12" i="2"/>
  <c r="L13" i="2"/>
  <c r="L14" i="2"/>
  <c r="K9" i="2"/>
  <c r="K10" i="2"/>
  <c r="K11" i="2"/>
  <c r="K12" i="2"/>
  <c r="K13" i="2"/>
  <c r="K14" i="2"/>
  <c r="J9" i="2"/>
  <c r="J10" i="2"/>
  <c r="J11" i="2"/>
  <c r="J12" i="2"/>
  <c r="J13" i="2"/>
  <c r="J14" i="2"/>
  <c r="I9" i="2"/>
  <c r="I10" i="2"/>
  <c r="I11" i="2"/>
  <c r="I12" i="2"/>
  <c r="I13" i="2"/>
  <c r="I14" i="2"/>
  <c r="I8" i="2"/>
  <c r="L8" i="2"/>
  <c r="M8" i="2"/>
  <c r="J8" i="2"/>
  <c r="K8" i="2"/>
</calcChain>
</file>

<file path=xl/sharedStrings.xml><?xml version="1.0" encoding="utf-8"?>
<sst xmlns="http://schemas.openxmlformats.org/spreadsheetml/2006/main" count="43" uniqueCount="31">
  <si>
    <t>№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</si>
  <si>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</si>
  <si>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</si>
  <si>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</si>
  <si>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</si>
  <si>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</si>
  <si>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</si>
  <si>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 договора составила:</t>
  </si>
  <si>
    <t>рублей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</si>
  <si>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</si>
  <si>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</si>
  <si>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</si>
  <si>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</si>
  <si>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</si>
  <si>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</si>
  <si>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Средняя арифметическая цена за единицу, руб.</t>
  </si>
  <si>
    <t xml:space="preserve">Наименование товара (работ, услуг) </t>
  </si>
  <si>
    <t xml:space="preserve">Средняя арифметическая цена за единицу &lt;ц&gt; </t>
  </si>
  <si>
    <t>ОКПД2</t>
  </si>
  <si>
    <t xml:space="preserve">Приложение №2 к извещению
</t>
  </si>
  <si>
    <t>в соответствии с ТЗ</t>
  </si>
  <si>
    <t>Обоснование начальной (максимальной) цены Договора на поставку мебели</t>
  </si>
  <si>
    <t>шт</t>
  </si>
  <si>
    <t>Стол эргономичный</t>
  </si>
  <si>
    <t>Тумба приставная</t>
  </si>
  <si>
    <t>Гардероб с выдвижной штангой</t>
  </si>
  <si>
    <t>Стеллаж</t>
  </si>
  <si>
    <t>Брифинг</t>
  </si>
  <si>
    <t>Кресло руководителя CH-608Fabric</t>
  </si>
  <si>
    <t>Шкаф архивный СВ-12</t>
  </si>
  <si>
    <t>ФГБУ "АГРОХИМИЧЕСКАЯ СЛУЖБА РОССИИ"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</si>
</sst>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0"/>
    <numFmt numFmtId="166" formatCode="#,##0.00#########"/>
  </numFmts>
  <fonts count="18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121581</xdr:colOff>
      <xdr:row>6</xdr:row>
      <xdr:rowOff>1823757</xdr:rowOff>
    </xdr:from>
    <xdr:to>
      <xdr:col>10</xdr:col>
      <xdr:colOff>840440</xdr:colOff>
      <xdr:row>6</xdr:row>
      <xdr:rowOff>2241160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0475816" y="3616698"/>
          <a:ext cx="718859" cy="417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68355</xdr:colOff>
      <xdr:row>6</xdr:row>
      <xdr:rowOff>1714500</xdr:rowOff>
    </xdr:from>
    <xdr:to>
      <xdr:col>9</xdr:col>
      <xdr:colOff>926230</xdr:colOff>
      <xdr:row>6</xdr:row>
      <xdr:rowOff>2151529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9334819" y="3374571"/>
          <a:ext cx="857875" cy="437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view="pageBreakPreview" topLeftCell="A10" zoomScale="80" zoomScaleNormal="80" zoomScaleSheetLayoutView="80" workbookViewId="0">
      <selection activeCell="A4" sqref="A4:M4"/>
    </sheetView>
  </sheetViews>
  <sheetFormatPr defaultColWidth="9.140625" defaultRowHeight="12.75" x14ac:dyDescent="0.2"/>
  <cols>
    <col min="1" max="1" width="4.85546875" style="1" customWidth="1"/>
    <col min="2" max="2" width="32.7109375" style="1" customWidth="1"/>
    <col min="3" max="3" width="17.140625" style="1" customWidth="1"/>
    <col min="4" max="4" width="10" style="1" customWidth="1"/>
    <col min="5" max="5" width="7.85546875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4.7109375" style="1" customWidth="1"/>
    <col min="11" max="11" width="14.28515625" style="1" customWidth="1"/>
    <col min="12" max="12" width="15.42578125" style="1" customWidth="1"/>
    <col min="13" max="13" width="18.85546875" style="1" customWidth="1"/>
    <col min="14" max="16384" width="9.140625" style="1"/>
  </cols>
  <sheetData>
    <row r="1" spans="1:13" ht="30.75" customHeight="1" x14ac:dyDescent="0.2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7.5" customHeight="1" x14ac:dyDescent="0.2">
      <c r="A3" s="15"/>
      <c r="B3" s="15"/>
      <c r="C3" s="65" t="s">
        <v>30</v>
      </c>
      <c r="D3" s="30"/>
      <c r="E3" s="30"/>
      <c r="F3" s="30"/>
      <c r="G3" s="30"/>
      <c r="H3" s="30"/>
      <c r="I3" s="30"/>
      <c r="J3" s="30"/>
      <c r="K3" s="30"/>
      <c r="L3" s="15"/>
      <c r="M3" s="15"/>
    </row>
    <row r="4" spans="1:13" ht="51.75" customHeight="1" x14ac:dyDescent="0.2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6.5" thickBo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51.75" customHeight="1" thickBot="1" x14ac:dyDescent="0.25">
      <c r="A6" s="51" t="s">
        <v>0</v>
      </c>
      <c r="B6" s="53" t="s">
        <v>16</v>
      </c>
      <c r="C6" s="53" t="s">
        <v>18</v>
      </c>
      <c r="D6" s="55" t="s">
        <v>1</v>
      </c>
      <c r="E6" s="55" t="s">
        <v>12</v>
      </c>
      <c r="F6" s="57" t="s">
        <v>2</v>
      </c>
      <c r="G6" s="58"/>
      <c r="H6" s="59"/>
      <c r="I6" s="60" t="s">
        <v>3</v>
      </c>
      <c r="J6" s="61"/>
      <c r="K6" s="61"/>
      <c r="L6" s="63" t="s">
        <v>4</v>
      </c>
      <c r="M6" s="64"/>
    </row>
    <row r="7" spans="1:13" ht="180" customHeight="1" thickBot="1" x14ac:dyDescent="0.25">
      <c r="A7" s="52"/>
      <c r="B7" s="54"/>
      <c r="C7" s="54"/>
      <c r="D7" s="54"/>
      <c r="E7" s="54"/>
      <c r="F7" s="56" t="s">
        <v>9</v>
      </c>
      <c r="G7" s="56" t="s">
        <v>10</v>
      </c>
      <c r="H7" s="56" t="s">
        <v>11</v>
      </c>
      <c r="I7" s="56" t="s">
        <v>17</v>
      </c>
      <c r="J7" s="62" t="s">
        <v>5</v>
      </c>
      <c r="K7" s="62" t="s">
        <v>6</v>
      </c>
      <c r="L7" s="56" t="s">
        <v>15</v>
      </c>
      <c r="M7" s="62" t="s">
        <v>14</v>
      </c>
    </row>
    <row r="8" spans="1:13" ht="54" customHeight="1" x14ac:dyDescent="0.2">
      <c r="A8" s="44">
        <v>1</v>
      </c>
      <c r="B8" s="45" t="s">
        <v>23</v>
      </c>
      <c r="C8" s="46" t="s">
        <v>20</v>
      </c>
      <c r="D8" s="47" t="s">
        <v>22</v>
      </c>
      <c r="E8" s="48">
        <v>1</v>
      </c>
      <c r="F8" s="49">
        <v>12363</v>
      </c>
      <c r="G8" s="50">
        <v>12285</v>
      </c>
      <c r="H8" s="50">
        <v>10954</v>
      </c>
      <c r="I8" s="33">
        <f>AVERAGE(F8:H8)</f>
        <v>11867.333333333334</v>
      </c>
      <c r="J8" s="33">
        <f t="shared" ref="J8:J14" si="0">STDEV(F8:H8)</f>
        <v>791.9307629668981</v>
      </c>
      <c r="K8" s="33">
        <f t="shared" ref="K8:K14" si="1">J8/I8*100</f>
        <v>6.673198946409455</v>
      </c>
      <c r="L8" s="33">
        <f t="shared" ref="L8:L14" si="2">ROUND(I8,2)</f>
        <v>11867.33</v>
      </c>
      <c r="M8" s="33">
        <f t="shared" ref="M8:M14" si="3">L8*E8</f>
        <v>11867.33</v>
      </c>
    </row>
    <row r="9" spans="1:13" ht="54" customHeight="1" x14ac:dyDescent="0.2">
      <c r="A9" s="17">
        <v>2</v>
      </c>
      <c r="B9" s="16" t="s">
        <v>24</v>
      </c>
      <c r="C9" s="42" t="s">
        <v>20</v>
      </c>
      <c r="D9" s="41" t="s">
        <v>22</v>
      </c>
      <c r="E9" s="34">
        <v>1</v>
      </c>
      <c r="F9" s="13">
        <v>13061</v>
      </c>
      <c r="G9" s="35">
        <v>12880</v>
      </c>
      <c r="H9" s="35">
        <v>10097</v>
      </c>
      <c r="I9" s="14">
        <f t="shared" ref="I9:I14" si="4">AVERAGE(F9:H9)</f>
        <v>12012.666666666666</v>
      </c>
      <c r="J9" s="14">
        <f t="shared" si="0"/>
        <v>1661.4825708785943</v>
      </c>
      <c r="K9" s="14">
        <f t="shared" si="1"/>
        <v>13.831088608235149</v>
      </c>
      <c r="L9" s="14">
        <f t="shared" si="2"/>
        <v>12012.67</v>
      </c>
      <c r="M9" s="14">
        <f t="shared" si="3"/>
        <v>12012.67</v>
      </c>
    </row>
    <row r="10" spans="1:13" ht="54" customHeight="1" x14ac:dyDescent="0.2">
      <c r="A10" s="17">
        <v>3</v>
      </c>
      <c r="B10" s="16" t="s">
        <v>25</v>
      </c>
      <c r="C10" s="42" t="s">
        <v>20</v>
      </c>
      <c r="D10" s="41" t="s">
        <v>22</v>
      </c>
      <c r="E10" s="34">
        <v>1</v>
      </c>
      <c r="F10" s="13">
        <v>21108</v>
      </c>
      <c r="G10" s="35">
        <v>25857</v>
      </c>
      <c r="H10" s="35">
        <v>20268</v>
      </c>
      <c r="I10" s="14">
        <f t="shared" si="4"/>
        <v>22411</v>
      </c>
      <c r="J10" s="14">
        <f t="shared" si="0"/>
        <v>3013.7330671444674</v>
      </c>
      <c r="K10" s="14">
        <f t="shared" si="1"/>
        <v>13.447561764956795</v>
      </c>
      <c r="L10" s="14">
        <f t="shared" si="2"/>
        <v>22411</v>
      </c>
      <c r="M10" s="14">
        <f t="shared" si="3"/>
        <v>22411</v>
      </c>
    </row>
    <row r="11" spans="1:13" ht="54" customHeight="1" x14ac:dyDescent="0.2">
      <c r="A11" s="17">
        <v>4</v>
      </c>
      <c r="B11" s="16" t="s">
        <v>26</v>
      </c>
      <c r="C11" s="42" t="s">
        <v>20</v>
      </c>
      <c r="D11" s="41" t="s">
        <v>22</v>
      </c>
      <c r="E11" s="34">
        <v>1</v>
      </c>
      <c r="F11" s="13">
        <v>12339</v>
      </c>
      <c r="G11" s="35">
        <v>14113</v>
      </c>
      <c r="H11" s="35">
        <v>10595</v>
      </c>
      <c r="I11" s="14">
        <f t="shared" si="4"/>
        <v>12349</v>
      </c>
      <c r="J11" s="14">
        <f t="shared" si="0"/>
        <v>1759.0213188020207</v>
      </c>
      <c r="K11" s="14">
        <f t="shared" si="1"/>
        <v>14.24424098147235</v>
      </c>
      <c r="L11" s="14">
        <f t="shared" si="2"/>
        <v>12349</v>
      </c>
      <c r="M11" s="14">
        <f t="shared" si="3"/>
        <v>12349</v>
      </c>
    </row>
    <row r="12" spans="1:13" ht="54" customHeight="1" x14ac:dyDescent="0.2">
      <c r="A12" s="17">
        <v>5</v>
      </c>
      <c r="B12" s="16" t="s">
        <v>27</v>
      </c>
      <c r="C12" s="42" t="s">
        <v>20</v>
      </c>
      <c r="D12" s="41" t="s">
        <v>22</v>
      </c>
      <c r="E12" s="34">
        <v>1</v>
      </c>
      <c r="F12" s="13">
        <v>5404</v>
      </c>
      <c r="G12" s="35">
        <v>6941</v>
      </c>
      <c r="H12" s="35">
        <v>3773</v>
      </c>
      <c r="I12" s="14">
        <f t="shared" si="4"/>
        <v>5372.666666666667</v>
      </c>
      <c r="J12" s="14">
        <f t="shared" si="0"/>
        <v>1584.2324114009712</v>
      </c>
      <c r="K12" s="14">
        <f t="shared" si="1"/>
        <v>29.486891886108157</v>
      </c>
      <c r="L12" s="14">
        <f t="shared" si="2"/>
        <v>5372.67</v>
      </c>
      <c r="M12" s="14">
        <f t="shared" si="3"/>
        <v>5372.67</v>
      </c>
    </row>
    <row r="13" spans="1:13" ht="54" customHeight="1" x14ac:dyDescent="0.2">
      <c r="A13" s="17">
        <v>6</v>
      </c>
      <c r="B13" s="16" t="s">
        <v>28</v>
      </c>
      <c r="C13" s="42" t="s">
        <v>20</v>
      </c>
      <c r="D13" s="41" t="s">
        <v>22</v>
      </c>
      <c r="E13" s="34">
        <v>1</v>
      </c>
      <c r="F13" s="13">
        <v>23187</v>
      </c>
      <c r="G13" s="35">
        <v>24434</v>
      </c>
      <c r="H13" s="35">
        <v>20001</v>
      </c>
      <c r="I13" s="14">
        <f t="shared" si="4"/>
        <v>22540.666666666668</v>
      </c>
      <c r="J13" s="14">
        <f t="shared" si="0"/>
        <v>2286.0844982925137</v>
      </c>
      <c r="K13" s="14">
        <f t="shared" si="1"/>
        <v>10.142044741175269</v>
      </c>
      <c r="L13" s="14">
        <f t="shared" si="2"/>
        <v>22540.67</v>
      </c>
      <c r="M13" s="14">
        <f t="shared" si="3"/>
        <v>22540.67</v>
      </c>
    </row>
    <row r="14" spans="1:13" ht="30" x14ac:dyDescent="0.2">
      <c r="A14" s="17">
        <v>7</v>
      </c>
      <c r="B14" s="16" t="s">
        <v>29</v>
      </c>
      <c r="C14" s="42" t="s">
        <v>20</v>
      </c>
      <c r="D14" s="41" t="s">
        <v>22</v>
      </c>
      <c r="E14" s="36">
        <v>2</v>
      </c>
      <c r="F14" s="14">
        <v>24738</v>
      </c>
      <c r="G14" s="14">
        <v>22325</v>
      </c>
      <c r="H14" s="14">
        <v>19354</v>
      </c>
      <c r="I14" s="14">
        <f t="shared" si="4"/>
        <v>22139</v>
      </c>
      <c r="J14" s="14">
        <f t="shared" si="0"/>
        <v>2696.8149732601232</v>
      </c>
      <c r="K14" s="14">
        <f t="shared" si="1"/>
        <v>12.181286296852265</v>
      </c>
      <c r="L14" s="14">
        <f t="shared" si="2"/>
        <v>22139</v>
      </c>
      <c r="M14" s="14">
        <f>L14*E14</f>
        <v>44278</v>
      </c>
    </row>
    <row r="15" spans="1:13" ht="15" x14ac:dyDescent="0.2">
      <c r="A15" s="31"/>
      <c r="B15" s="37"/>
      <c r="C15" s="38"/>
      <c r="D15" s="39"/>
      <c r="E15" s="39"/>
      <c r="F15" s="32"/>
      <c r="G15" s="32"/>
      <c r="H15" s="32"/>
      <c r="I15" s="32"/>
      <c r="J15" s="32"/>
      <c r="K15" s="32"/>
      <c r="L15" s="32"/>
      <c r="M15" s="40">
        <f>SUM(M8:M14)</f>
        <v>130831.34</v>
      </c>
    </row>
    <row r="16" spans="1:13" s="2" customFormat="1" ht="15.75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15.75" customHeight="1" x14ac:dyDescent="0.2">
      <c r="A17" s="26" t="s">
        <v>7</v>
      </c>
      <c r="B17" s="26"/>
      <c r="C17" s="26"/>
      <c r="D17" s="26"/>
      <c r="E17" s="26"/>
      <c r="F17" s="26"/>
      <c r="G17" s="26"/>
      <c r="H17" s="27"/>
      <c r="I17" s="11">
        <f>M15</f>
        <v>130831.34</v>
      </c>
      <c r="J17" s="3" t="s">
        <v>8</v>
      </c>
      <c r="K17" s="12" t="s">
        <v>13</v>
      </c>
      <c r="L17" s="3"/>
      <c r="M17" s="4"/>
    </row>
    <row r="18" spans="1:13" ht="15.75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x14ac:dyDescent="0.2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5.75" x14ac:dyDescent="0.25">
      <c r="A20" s="18"/>
      <c r="B20" s="18"/>
      <c r="C20" s="18"/>
      <c r="D20" s="18"/>
      <c r="E20" s="5"/>
      <c r="F20" s="6"/>
      <c r="G20" s="7"/>
      <c r="H20" s="8"/>
      <c r="I20" s="9"/>
      <c r="J20" s="9"/>
      <c r="K20" s="9"/>
      <c r="L20" s="9"/>
      <c r="M20" s="9"/>
    </row>
    <row r="21" spans="1:13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4" spans="1:13" x14ac:dyDescent="0.2">
      <c r="I24" s="10"/>
    </row>
  </sheetData>
  <mergeCells count="18">
    <mergeCell ref="A1:M1"/>
    <mergeCell ref="A2:M2"/>
    <mergeCell ref="A17:H17"/>
    <mergeCell ref="A19:M19"/>
    <mergeCell ref="C3:K3"/>
    <mergeCell ref="A20:D20"/>
    <mergeCell ref="A4:M4"/>
    <mergeCell ref="A6:A7"/>
    <mergeCell ref="B6:B7"/>
    <mergeCell ref="C6:C7"/>
    <mergeCell ref="D6:D7"/>
    <mergeCell ref="E6:E7"/>
    <mergeCell ref="I6:K6"/>
    <mergeCell ref="L6:M6"/>
    <mergeCell ref="A5:M5"/>
    <mergeCell ref="A18:M18"/>
    <mergeCell ref="F6:H6"/>
    <mergeCell ref="A16:M16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User106</cp:lastModifiedBy>
  <cp:revision>3</cp:revision>
  <cp:lastPrinted>2024-03-20T11:15:45Z</cp:lastPrinted>
  <dcterms:created xsi:type="dcterms:W3CDTF">2014-05-19T23:28:21Z</dcterms:created>
  <dcterms:modified xsi:type="dcterms:W3CDTF">2026-07-03T12:35:52Z</dcterms:modified>
</cp:coreProperties>
</file>