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bezruchko\Desktop\Конкурс Обществ мнение 8 млн\Конкурс Доки 8 млн\"/>
    </mc:Choice>
  </mc:AlternateContent>
  <xr:revisionPtr revIDLastSave="0" documentId="13_ncr:1_{E856FF41-226D-4650-A320-5D45B66E7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-2027" sheetId="2" r:id="rId1"/>
  </sheets>
  <definedNames>
    <definedName name="_xlnm._FilterDatabase" localSheetId="0" hidden="1">'2026-2027'!$A$10:$D$15</definedName>
    <definedName name="_xlnm.Print_Area" localSheetId="0">'2026-2027'!$A$1:$M$15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D12" i="2"/>
  <c r="K14" i="2"/>
  <c r="K12" i="2"/>
  <c r="I14" i="2"/>
  <c r="M14" i="2" s="1"/>
  <c r="I12" i="2"/>
  <c r="M12" i="2" s="1"/>
  <c r="H14" i="2"/>
  <c r="H12" i="2"/>
  <c r="F14" i="2"/>
  <c r="F12" i="2"/>
  <c r="D14" i="2"/>
  <c r="K10" i="2"/>
  <c r="I10" i="2"/>
  <c r="M10" i="2" s="1"/>
  <c r="H10" i="2"/>
  <c r="F10" i="2"/>
  <c r="D10" i="2"/>
  <c r="J14" i="2" l="1"/>
  <c r="L12" i="2"/>
  <c r="J12" i="2"/>
  <c r="L14" i="2"/>
  <c r="H15" i="2"/>
  <c r="J10" i="2"/>
  <c r="L10" i="2"/>
  <c r="F15" i="2"/>
  <c r="M15" i="2" l="1"/>
</calcChain>
</file>

<file path=xl/sharedStrings.xml><?xml version="1.0" encoding="utf-8"?>
<sst xmlns="http://schemas.openxmlformats.org/spreadsheetml/2006/main" count="34" uniqueCount="30">
  <si>
    <t>Стоимость за ед.</t>
  </si>
  <si>
    <t>Цена</t>
  </si>
  <si>
    <t xml:space="preserve">Средняя арифм. величина цены единицы ТРУ, руб.                   </t>
  </si>
  <si>
    <t xml:space="preserve">Средняя арифм. величина цены ТРУ, руб.                   </t>
  </si>
  <si>
    <t>Среднее квадратичное единицы ТРУ
отклонение</t>
  </si>
  <si>
    <t>Коэффициент
вариации (%), не более 33%</t>
  </si>
  <si>
    <t>Поставщик 3</t>
  </si>
  <si>
    <t>Наименование исследования</t>
  </si>
  <si>
    <t xml:space="preserve">Поставщик 1 </t>
  </si>
  <si>
    <t xml:space="preserve">Поставщик 2 </t>
  </si>
  <si>
    <t>Кол-во (услуг)</t>
  </si>
  <si>
    <t>Подготовил ведущий экономист ФЭО ИД "Губернские ведомости" : Д.Г. Куприянов</t>
  </si>
  <si>
    <t>Обоснование начальной (максимальной) цены договора</t>
  </si>
  <si>
    <r>
      <t xml:space="preserve">Используемый метод определения НМЦД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</si>
  <si>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 xml:space="preserve">НМЦД (руб.)                  </t>
  </si>
  <si>
    <t>Приложение № 2 к Конкурсной документации</t>
  </si>
  <si>
    <t>без НДС:</t>
  </si>
  <si>
    <t>В том числе с НДС:</t>
  </si>
  <si>
    <t>3 этап (ноябрь) 2026 г.</t>
  </si>
  <si>
    <t>с НДС (22%):</t>
  </si>
  <si>
    <t>ИТОГО  в руб. *</t>
  </si>
  <si>
    <t>Дата документа 07.27.2026</t>
  </si>
  <si>
    <t>Предмет договора: оказание услуг по проведению социологического исследования: «Мониторинг социально-политических настроений населения Сахалинской области»</t>
  </si>
  <si>
    <t>8 ДФГ (без просмотра видеосюжетов)
1 (один) аналитический отчет по результатам ДФГ</t>
  </si>
  <si>
    <t>1 этап (сентябрь) 2026 г.</t>
  </si>
  <si>
    <t>Телефонный опрос (1000 респ.) + 8 ДФГ с просмотром видеосюжетов
2 (два) аналитических отчета по результатам телефонного опроса и ДФГ</t>
  </si>
  <si>
    <t>8 ДФГ с просмотром видеосюжетов
1 (один) аналитический отчет по результатам ДФГ</t>
  </si>
  <si>
    <t>2 этап (октябрь) 2026 г.</t>
  </si>
  <si>
    <r>
      <t xml:space="preserve">*начальная (максимальная) цена договора определена заказчиком в пределах лимитов бюджетных лимитов выделенных на заплпнированную закупку, начальное (максимальное) значение цены рассчитано по наименьшему КП и составляет: </t>
    </r>
    <r>
      <rPr>
        <b/>
        <sz val="12"/>
        <color theme="1"/>
        <rFont val="Times New Roman"/>
        <family val="1"/>
        <charset val="204"/>
      </rPr>
      <t>8 100 000,00 рублей</t>
    </r>
    <r>
      <rPr>
        <sz val="12"/>
        <color theme="1"/>
        <rFont val="Times New Roman"/>
        <family val="1"/>
        <charset val="204"/>
      </rPr>
      <t xml:space="preserve">.											</t>
    </r>
  </si>
  <si>
    <t>без НДС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</si>
</sst>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4" fontId="0" fillId="0" borderId="0" xfId="0" applyNumberFormat="1"/>
    <xf numFmtId="16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4" fontId="3" fillId="0" borderId="0" xfId="0" applyNumberFormat="1" applyFont="1"/>
    <xf numFmtId="4" fontId="4" fillId="3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4" fontId="6" fillId="0" borderId="4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4" fontId="4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4828-A6BF-4F9A-B658-D8740337D902}">
  <sheetPr>
    <tabColor rgb="FFFFFF00"/>
    <pageSetUpPr fitToPage="1"/>
  </sheetPr>
  <dimension ref="A1:P42"/>
  <sheetViews>
    <sheetView tabSelected="1" topLeftCell="A7" zoomScale="90" zoomScaleNormal="90" zoomScaleSheetLayoutView="70" workbookViewId="0">
      <selection activeCell="B20" sqref="B20"/>
    </sheetView>
  </sheetViews>
  <sheetFormatPr defaultRowHeight="15" outlineLevelCol="1" x14ac:dyDescent="0.25"/>
  <cols>
    <col min="1" max="1" width="95" bestFit="1" customWidth="1"/>
    <col min="2" max="2" width="13.42578125" customWidth="1"/>
    <col min="3" max="3" width="27" customWidth="1" outlineLevel="1"/>
    <col min="4" max="4" width="22.85546875" customWidth="1" outlineLevel="1"/>
    <col min="5" max="5" width="17.5703125" customWidth="1" outlineLevel="1"/>
    <col min="6" max="6" width="22.42578125" customWidth="1" outlineLevel="1"/>
    <col min="7" max="7" width="17" customWidth="1" outlineLevel="1"/>
    <col min="8" max="8" width="22" customWidth="1" outlineLevel="1"/>
    <col min="9" max="9" width="14" bestFit="1" customWidth="1" outlineLevel="1"/>
    <col min="10" max="10" width="14" customWidth="1" outlineLevel="1"/>
    <col min="11" max="11" width="11.85546875" bestFit="1" customWidth="1" outlineLevel="1"/>
    <col min="12" max="12" width="21.28515625" customWidth="1" outlineLevel="1"/>
    <col min="13" max="13" width="19.140625" customWidth="1"/>
    <col min="14" max="14" width="10.28515625" customWidth="1"/>
    <col min="15" max="15" width="18.85546875" customWidth="1"/>
  </cols>
  <sheetData>
    <row r="1" spans="1:16" ht="44.25" customHeight="1" x14ac:dyDescent="0.25">
      <c r="A1" s="20"/>
      <c r="B1" s="2"/>
      <c r="C1" s="2"/>
      <c r="D1" s="2"/>
      <c r="E1" s="2"/>
      <c r="F1" s="2"/>
      <c r="G1" s="2"/>
      <c r="H1" s="2"/>
      <c r="I1" s="2"/>
      <c r="J1" s="2"/>
      <c r="K1" s="21"/>
      <c r="L1" s="47" t="s">
        <v>15</v>
      </c>
      <c r="M1" s="47"/>
    </row>
    <row r="2" spans="1:16" s="2" customFormat="1" ht="27.75" customHeight="1" x14ac:dyDescent="0.25">
      <c r="A2" s="45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9"/>
      <c r="O2" s="9"/>
    </row>
    <row r="3" spans="1:16" s="2" customFormat="1" ht="15.75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s="2" customFormat="1" ht="42" customHeight="1" x14ac:dyDescent="0.25">
      <c r="A4" s="44" t="s">
        <v>22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8"/>
      <c r="O4" s="8"/>
    </row>
    <row r="5" spans="1:16" s="2" customFormat="1" ht="15.75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4"/>
      <c r="M5" s="4"/>
      <c r="N5" s="4"/>
      <c r="O5" s="4"/>
    </row>
    <row r="6" spans="1:16" s="2" customFormat="1" ht="15.75" x14ac:dyDescent="0.25">
      <c r="A6" s="46" t="s">
        <v>13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5"/>
      <c r="O6" s="5"/>
    </row>
    <row r="7" spans="1:16" ht="15.75" x14ac:dyDescent="0.25">
      <c r="A7" s="2"/>
      <c r="B7" s="2"/>
      <c r="C7" s="48" t="s">
        <v>8</v>
      </c>
      <c r="D7" s="48"/>
      <c r="E7" s="48" t="s">
        <v>9</v>
      </c>
      <c r="F7" s="48"/>
      <c r="G7" s="48" t="s">
        <v>6</v>
      </c>
      <c r="H7" s="48"/>
      <c r="I7" s="2"/>
      <c r="J7" s="2"/>
      <c r="K7" s="2"/>
      <c r="L7" s="2"/>
      <c r="M7" s="2"/>
      <c r="O7" s="1"/>
      <c r="P7" s="7"/>
    </row>
    <row r="8" spans="1:16" ht="110.25" x14ac:dyDescent="0.25">
      <c r="A8" s="10" t="s">
        <v>7</v>
      </c>
      <c r="B8" s="11" t="s">
        <v>10</v>
      </c>
      <c r="C8" s="12" t="s">
        <v>0</v>
      </c>
      <c r="D8" s="12" t="s">
        <v>1</v>
      </c>
      <c r="E8" s="12" t="s">
        <v>0</v>
      </c>
      <c r="F8" s="12" t="s">
        <v>1</v>
      </c>
      <c r="G8" s="12" t="s">
        <v>0</v>
      </c>
      <c r="H8" s="12" t="s">
        <v>1</v>
      </c>
      <c r="I8" s="13" t="s">
        <v>2</v>
      </c>
      <c r="J8" s="13" t="s">
        <v>3</v>
      </c>
      <c r="K8" s="13" t="s">
        <v>4</v>
      </c>
      <c r="L8" s="13" t="s">
        <v>5</v>
      </c>
      <c r="M8" s="13" t="s">
        <v>14</v>
      </c>
      <c r="O8" s="1"/>
      <c r="P8" s="7"/>
    </row>
    <row r="9" spans="1:16" ht="33.75" customHeight="1" x14ac:dyDescent="0.25">
      <c r="A9" s="10" t="s">
        <v>24</v>
      </c>
      <c r="B9" s="11"/>
      <c r="C9" s="12"/>
      <c r="D9" s="12"/>
      <c r="E9" s="11"/>
      <c r="F9" s="12"/>
      <c r="G9" s="11"/>
      <c r="H9" s="12"/>
      <c r="I9" s="13"/>
      <c r="J9" s="13"/>
      <c r="K9" s="13"/>
      <c r="L9" s="13"/>
      <c r="M9" s="13"/>
      <c r="O9" s="1"/>
      <c r="P9" s="7"/>
    </row>
    <row r="10" spans="1:16" ht="31.5" x14ac:dyDescent="0.25">
      <c r="A10" s="16" t="s">
        <v>23</v>
      </c>
      <c r="B10" s="17">
        <v>8</v>
      </c>
      <c r="C10" s="14">
        <v>220500</v>
      </c>
      <c r="D10" s="14">
        <f>B10*C10</f>
        <v>1764000</v>
      </c>
      <c r="E10" s="25">
        <v>218750</v>
      </c>
      <c r="F10" s="15">
        <f>E10*B10</f>
        <v>1750000</v>
      </c>
      <c r="G10" s="26">
        <v>227500</v>
      </c>
      <c r="H10" s="49">
        <f>G10*B10</f>
        <v>1820000</v>
      </c>
      <c r="I10" s="18">
        <f>AVERAGE(C10,E10,G10)</f>
        <v>222250</v>
      </c>
      <c r="J10" s="18">
        <f>ROUNDDOWN(AVERAGE(D10,F10,H10),2)</f>
        <v>1778000</v>
      </c>
      <c r="K10" s="18">
        <f>_xlfn.STDEV.S(C10,E10,G10)</f>
        <v>4630.0647943630338</v>
      </c>
      <c r="L10" s="19">
        <f>K10/I10</f>
        <v>2.0832687488697564E-2</v>
      </c>
      <c r="M10" s="18">
        <f>I10*B10</f>
        <v>1778000</v>
      </c>
    </row>
    <row r="11" spans="1:16" ht="35.25" customHeight="1" x14ac:dyDescent="0.25">
      <c r="A11" s="10" t="s">
        <v>27</v>
      </c>
      <c r="B11" s="17"/>
      <c r="C11" s="33"/>
      <c r="D11" s="33"/>
      <c r="E11" s="32"/>
      <c r="F11" s="33"/>
      <c r="G11" s="32"/>
      <c r="H11" s="34"/>
      <c r="I11" s="18"/>
      <c r="J11" s="18"/>
      <c r="K11" s="18"/>
      <c r="L11" s="19"/>
      <c r="M11" s="18"/>
    </row>
    <row r="12" spans="1:16" ht="31.5" x14ac:dyDescent="0.25">
      <c r="A12" s="16" t="s">
        <v>25</v>
      </c>
      <c r="B12" s="17">
        <v>8</v>
      </c>
      <c r="C12" s="14">
        <v>559500</v>
      </c>
      <c r="D12" s="14">
        <f t="shared" ref="D12" si="0">B12*C12</f>
        <v>4476000</v>
      </c>
      <c r="E12" s="25">
        <v>675000</v>
      </c>
      <c r="F12" s="15">
        <f>E12*B12</f>
        <v>5400000</v>
      </c>
      <c r="G12" s="26">
        <v>668750</v>
      </c>
      <c r="H12" s="49">
        <f t="shared" ref="H12" si="1">G12*B12</f>
        <v>5350000</v>
      </c>
      <c r="I12" s="18">
        <f>AVERAGE(C12,E12,G12)</f>
        <v>634416.66666666663</v>
      </c>
      <c r="J12" s="18">
        <f t="shared" ref="J12" si="2">ROUNDDOWN(AVERAGE(D12,F12,H12),2)</f>
        <v>5075333.33</v>
      </c>
      <c r="K12" s="18">
        <f>_xlfn.STDEV.S(C12,E12,G12)</f>
        <v>64954.952338781171</v>
      </c>
      <c r="L12" s="19">
        <f t="shared" ref="L12" si="3">K12/I12</f>
        <v>0.10238531827996507</v>
      </c>
      <c r="M12" s="18">
        <f t="shared" ref="M12" si="4">I12*B12</f>
        <v>5075333.333333333</v>
      </c>
    </row>
    <row r="13" spans="1:16" ht="32.25" customHeight="1" x14ac:dyDescent="0.25">
      <c r="A13" s="10" t="s">
        <v>18</v>
      </c>
      <c r="B13" s="17"/>
      <c r="C13" s="30"/>
      <c r="D13" s="31"/>
      <c r="E13" s="32"/>
      <c r="F13" s="33"/>
      <c r="G13" s="32"/>
      <c r="H13" s="34"/>
      <c r="I13" s="18"/>
      <c r="J13" s="18"/>
      <c r="K13" s="18"/>
      <c r="L13" s="19"/>
      <c r="M13" s="18"/>
    </row>
    <row r="14" spans="1:16" ht="32.25" thickBot="1" x14ac:dyDescent="0.3">
      <c r="A14" s="16" t="s">
        <v>26</v>
      </c>
      <c r="B14" s="17">
        <v>8</v>
      </c>
      <c r="C14" s="14">
        <v>232500</v>
      </c>
      <c r="D14" s="14">
        <f t="shared" ref="D14" si="5">B14*C14</f>
        <v>1860000</v>
      </c>
      <c r="E14" s="25">
        <v>243750</v>
      </c>
      <c r="F14" s="15">
        <f t="shared" ref="F14" si="6">E14*B14</f>
        <v>1950000</v>
      </c>
      <c r="G14" s="26">
        <v>247500</v>
      </c>
      <c r="H14" s="49">
        <f t="shared" ref="H14" si="7">G14*B14</f>
        <v>1980000</v>
      </c>
      <c r="I14" s="18">
        <f t="shared" ref="I14" si="8">AVERAGE(C14,E14,G14)</f>
        <v>241250</v>
      </c>
      <c r="J14" s="18">
        <f t="shared" ref="J14" si="9">ROUNDDOWN(AVERAGE(D14,F14,H14),2)</f>
        <v>1930000</v>
      </c>
      <c r="K14" s="18">
        <f t="shared" ref="K14" si="10">_xlfn.STDEV.S(C14,E14,G14)</f>
        <v>7806.2474979979979</v>
      </c>
      <c r="L14" s="19">
        <f t="shared" ref="L14" si="11">K14/I14</f>
        <v>3.2357502582375124E-2</v>
      </c>
      <c r="M14" s="18">
        <f t="shared" ref="M14" si="12">I14*B14</f>
        <v>1930000</v>
      </c>
    </row>
    <row r="15" spans="1:16" ht="33" customHeight="1" thickBot="1" x14ac:dyDescent="0.3">
      <c r="A15" s="35" t="s">
        <v>20</v>
      </c>
      <c r="B15" s="36"/>
      <c r="C15" s="37" t="s">
        <v>19</v>
      </c>
      <c r="D15" s="38">
        <f>D10+D12+D14</f>
        <v>8100000</v>
      </c>
      <c r="E15" s="39" t="s">
        <v>16</v>
      </c>
      <c r="F15" s="39">
        <f>SUM(F10:F14)</f>
        <v>9100000</v>
      </c>
      <c r="G15" s="40" t="s">
        <v>29</v>
      </c>
      <c r="H15" s="40">
        <f>SUM(H10:H14)</f>
        <v>9150000</v>
      </c>
      <c r="I15" s="41"/>
      <c r="J15" s="41"/>
      <c r="K15" s="41"/>
      <c r="L15" s="41" t="s">
        <v>17</v>
      </c>
      <c r="M15" s="42">
        <f>SUM(M10:M14)</f>
        <v>8783333.3333333321</v>
      </c>
    </row>
    <row r="16" spans="1:16" ht="15.75" x14ac:dyDescent="0.25">
      <c r="A16" s="2"/>
      <c r="B16" s="22"/>
      <c r="C16" s="2"/>
      <c r="D16" s="24"/>
      <c r="E16" s="2"/>
      <c r="F16" s="24"/>
      <c r="G16" s="2"/>
      <c r="H16" s="24"/>
      <c r="I16" s="2"/>
      <c r="J16" s="2"/>
      <c r="K16" s="2"/>
      <c r="L16" s="2"/>
      <c r="M16" s="2"/>
    </row>
    <row r="17" spans="1:13" ht="48" customHeight="1" x14ac:dyDescent="0.25">
      <c r="A17" s="43" t="s">
        <v>28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ht="15.75" x14ac:dyDescent="0.25">
      <c r="A18" s="2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5.75" x14ac:dyDescent="0.25">
      <c r="A19" s="23" t="s">
        <v>21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5.75" x14ac:dyDescent="0.25">
      <c r="A20" s="23" t="s">
        <v>11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5.75" x14ac:dyDescent="0.25">
      <c r="A21" s="2"/>
      <c r="B21" s="27"/>
      <c r="C21" s="28"/>
      <c r="D21" s="6"/>
      <c r="E21" s="28"/>
      <c r="F21" s="6"/>
      <c r="G21" s="28"/>
      <c r="H21" s="6"/>
      <c r="I21" s="6"/>
      <c r="J21" s="6"/>
      <c r="K21" s="6"/>
      <c r="L21" s="6"/>
      <c r="M21" s="6"/>
    </row>
    <row r="22" spans="1:13" ht="15.75" x14ac:dyDescent="0.25">
      <c r="A22" s="2"/>
      <c r="B22" s="27"/>
      <c r="C22" s="28"/>
      <c r="D22" s="6"/>
      <c r="E22" s="28"/>
      <c r="F22" s="6"/>
      <c r="G22" s="28"/>
      <c r="H22" s="6"/>
      <c r="I22" s="6"/>
      <c r="J22" s="6"/>
      <c r="K22" s="6"/>
      <c r="L22" s="6"/>
      <c r="M22" s="6"/>
    </row>
    <row r="23" spans="1:13" ht="15.75" x14ac:dyDescent="0.25">
      <c r="A23" s="2"/>
      <c r="B23" s="27"/>
      <c r="C23" s="28"/>
      <c r="D23" s="6"/>
      <c r="E23" s="28"/>
      <c r="F23" s="6"/>
      <c r="G23" s="28"/>
      <c r="H23" s="6"/>
      <c r="I23" s="6"/>
      <c r="J23" s="6"/>
      <c r="K23" s="6"/>
      <c r="L23" s="6"/>
      <c r="M23" s="6"/>
    </row>
    <row r="24" spans="1:13" ht="15.75" x14ac:dyDescent="0.25">
      <c r="B24" s="27"/>
      <c r="C24" s="28"/>
      <c r="D24" s="6"/>
      <c r="E24" s="28"/>
      <c r="F24" s="6"/>
      <c r="G24" s="28"/>
      <c r="H24" s="6"/>
      <c r="I24" s="6"/>
      <c r="J24" s="6"/>
      <c r="K24" s="6"/>
      <c r="L24" s="6"/>
      <c r="M24" s="6"/>
    </row>
    <row r="25" spans="1:13" ht="15.75" x14ac:dyDescent="0.25">
      <c r="B25" s="27"/>
      <c r="C25" s="28"/>
      <c r="D25" s="6"/>
      <c r="E25" s="28"/>
      <c r="F25" s="6"/>
      <c r="G25" s="28"/>
      <c r="H25" s="6"/>
      <c r="I25" s="6"/>
      <c r="J25" s="6"/>
      <c r="K25" s="6"/>
      <c r="L25" s="6"/>
      <c r="M25" s="6"/>
    </row>
    <row r="26" spans="1:13" ht="15.75" x14ac:dyDescent="0.25">
      <c r="A26" s="6"/>
      <c r="B26" s="27"/>
      <c r="C26" s="28"/>
      <c r="D26" s="6"/>
      <c r="E26" s="28"/>
      <c r="F26" s="6"/>
      <c r="G26" s="28"/>
      <c r="H26" s="6"/>
      <c r="I26" s="6"/>
      <c r="J26" s="6"/>
      <c r="K26" s="6"/>
      <c r="L26" s="6"/>
      <c r="M26" s="6"/>
    </row>
    <row r="27" spans="1:13" ht="15.75" x14ac:dyDescent="0.25">
      <c r="A27" s="6"/>
      <c r="B27" s="27"/>
      <c r="C27" s="28"/>
      <c r="D27" s="6"/>
      <c r="E27" s="28"/>
      <c r="F27" s="6"/>
      <c r="G27" s="28"/>
      <c r="H27" s="6"/>
      <c r="I27" s="6"/>
      <c r="J27" s="6"/>
      <c r="K27" s="6"/>
      <c r="L27" s="6"/>
      <c r="M27" s="6"/>
    </row>
    <row r="28" spans="1:13" ht="15.75" x14ac:dyDescent="0.25">
      <c r="A28" s="6"/>
      <c r="B28" s="27"/>
      <c r="C28" s="29"/>
      <c r="D28" s="6"/>
      <c r="E28" s="28"/>
      <c r="F28" s="6"/>
      <c r="G28" s="28"/>
      <c r="H28" s="6"/>
      <c r="I28" s="6"/>
      <c r="J28" s="6"/>
      <c r="K28" s="6"/>
      <c r="L28" s="6"/>
      <c r="M28" s="6"/>
    </row>
    <row r="29" spans="1:13" ht="15.75" x14ac:dyDescent="0.25">
      <c r="A29" s="6"/>
      <c r="B29" s="27"/>
      <c r="C29" s="28"/>
      <c r="D29" s="6"/>
      <c r="E29" s="28"/>
      <c r="F29" s="6"/>
      <c r="G29" s="28"/>
      <c r="H29" s="6"/>
      <c r="I29" s="6"/>
      <c r="J29" s="6"/>
      <c r="K29" s="6"/>
      <c r="L29" s="6"/>
      <c r="M29" s="6"/>
    </row>
    <row r="30" spans="1:13" ht="15.75" x14ac:dyDescent="0.25">
      <c r="A30" s="6"/>
      <c r="B30" s="27"/>
      <c r="C30" s="28"/>
      <c r="D30" s="6"/>
      <c r="E30" s="28"/>
      <c r="F30" s="6"/>
      <c r="G30" s="28"/>
      <c r="H30" s="6"/>
      <c r="I30" s="6"/>
      <c r="J30" s="6"/>
      <c r="K30" s="6"/>
      <c r="L30" s="6"/>
      <c r="M30" s="6"/>
    </row>
    <row r="31" spans="1:13" ht="15.75" x14ac:dyDescent="0.25">
      <c r="A31" s="6"/>
      <c r="B31" s="27"/>
      <c r="C31" s="28"/>
      <c r="D31" s="6"/>
      <c r="E31" s="28"/>
      <c r="F31" s="6"/>
      <c r="G31" s="28"/>
      <c r="H31" s="6"/>
      <c r="I31" s="6"/>
      <c r="J31" s="6"/>
      <c r="K31" s="6"/>
      <c r="L31" s="6"/>
      <c r="M31" s="6"/>
    </row>
    <row r="32" spans="1:13" ht="15.75" x14ac:dyDescent="0.25">
      <c r="A32" s="6"/>
      <c r="B32" s="27"/>
      <c r="C32" s="28"/>
      <c r="D32" s="6"/>
      <c r="E32" s="28"/>
      <c r="F32" s="6"/>
      <c r="G32" s="28"/>
      <c r="H32" s="6"/>
      <c r="I32" s="6"/>
      <c r="J32" s="6"/>
      <c r="K32" s="6"/>
      <c r="L32" s="6"/>
      <c r="M32" s="6"/>
    </row>
    <row r="33" spans="1:15" ht="15.75" x14ac:dyDescent="0.25">
      <c r="A33" s="6"/>
      <c r="B33" s="27"/>
      <c r="C33" s="28"/>
      <c r="D33" s="6"/>
      <c r="E33" s="28"/>
      <c r="F33" s="6"/>
      <c r="G33" s="28"/>
      <c r="H33" s="6"/>
      <c r="I33" s="6"/>
    </row>
    <row r="34" spans="1:15" ht="15.75" x14ac:dyDescent="0.25">
      <c r="A34" s="6"/>
      <c r="B34" s="27"/>
      <c r="C34" s="28"/>
      <c r="D34" s="6"/>
      <c r="E34" s="28"/>
      <c r="F34" s="6"/>
      <c r="G34" s="28"/>
      <c r="H34" s="6"/>
      <c r="I34" s="6"/>
    </row>
    <row r="35" spans="1:15" ht="15.75" x14ac:dyDescent="0.25">
      <c r="A35" s="6"/>
      <c r="B35" s="27"/>
      <c r="C35" s="29"/>
      <c r="D35" s="6"/>
      <c r="E35" s="28"/>
      <c r="F35" s="6"/>
      <c r="G35" s="28"/>
      <c r="H35" s="6"/>
      <c r="I35" s="6"/>
    </row>
    <row r="36" spans="1:15" ht="15.75" x14ac:dyDescent="0.25">
      <c r="A36" s="6"/>
      <c r="B36" s="27"/>
      <c r="C36" s="28"/>
      <c r="D36" s="6"/>
      <c r="E36" s="28"/>
      <c r="F36" s="6"/>
      <c r="G36" s="28"/>
      <c r="H36" s="6"/>
      <c r="I36" s="6"/>
    </row>
    <row r="37" spans="1:15" ht="15.75" x14ac:dyDescent="0.25">
      <c r="B37" s="27"/>
      <c r="C37" s="28"/>
      <c r="D37" s="6"/>
      <c r="E37" s="28"/>
      <c r="F37" s="6"/>
      <c r="G37" s="28"/>
      <c r="H37" s="6"/>
    </row>
    <row r="38" spans="1:15" ht="15.75" x14ac:dyDescent="0.25">
      <c r="B38" s="27"/>
      <c r="C38" s="28"/>
      <c r="D38" s="6"/>
      <c r="E38" s="28"/>
      <c r="F38" s="6"/>
      <c r="G38" s="28"/>
      <c r="H38" s="6"/>
    </row>
    <row r="39" spans="1:15" ht="15.75" x14ac:dyDescent="0.25">
      <c r="B39" s="27"/>
      <c r="C39" s="28"/>
      <c r="D39" s="6"/>
      <c r="E39" s="28"/>
      <c r="F39" s="6"/>
      <c r="G39" s="28"/>
      <c r="H39" s="6"/>
    </row>
    <row r="40" spans="1:15" x14ac:dyDescent="0.25">
      <c r="D40" s="6"/>
      <c r="F40" s="6"/>
      <c r="H40" s="6"/>
      <c r="M40" s="6"/>
      <c r="O40" s="6"/>
    </row>
    <row r="42" spans="1:15" x14ac:dyDescent="0.25">
      <c r="D42" s="6"/>
      <c r="F42" s="6"/>
      <c r="H42" s="6"/>
    </row>
  </sheetData>
  <mergeCells count="8">
    <mergeCell ref="A17:M17"/>
    <mergeCell ref="A4:M4"/>
    <mergeCell ref="A2:M2"/>
    <mergeCell ref="A6:M6"/>
    <mergeCell ref="L1:M1"/>
    <mergeCell ref="C7:D7"/>
    <mergeCell ref="E7:F7"/>
    <mergeCell ref="G7:H7"/>
  </mergeCells>
  <pageMargins left="0.25" right="0.25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2026-2027</vt:lpstr>
      <vt:lpstr>'2026-2027'!Область_печати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Бегаева Карина</dc:creator>
  <cp:lastModifiedBy>Денис Куприянов</cp:lastModifiedBy>
  <cp:lastPrinted>2026-07-09T06:39:07Z</cp:lastPrinted>
  <dcterms:created xsi:type="dcterms:W3CDTF">2015-06-05T18:19:34Z</dcterms:created>
  <dcterms:modified xsi:type="dcterms:W3CDTF">2026-07-10T03:46:07Z</dcterms:modified>
</cp:coreProperties>
</file>