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о работе\11. Дворец борьбы\2026\Закупки\95. Полотер\"/>
    </mc:Choice>
  </mc:AlternateContent>
  <xr:revisionPtr revIDLastSave="0" documentId="13_ncr:1_{439ADA33-BC09-4373-956A-7676DE99878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Лист1!$A$1:$K$17</definedName>
  </definedNames>
  <calcPr calcId="181029" fullPrecision="0"/>
</workbook>
</file>

<file path=xl/calcChain.xml><?xml version="1.0" encoding="utf-8"?>
<calcChain xmlns="http://schemas.openxmlformats.org/spreadsheetml/2006/main">
  <c r="E13" i="1" l="1"/>
  <c r="D13" i="1"/>
  <c r="C13" i="1"/>
  <c r="F12" i="1" l="1"/>
  <c r="G12" i="1" l="1"/>
  <c r="H12" i="1" s="1"/>
  <c r="K12" i="1"/>
  <c r="K13" i="1" s="1"/>
</calcChain>
</file>

<file path=xl/sharedStrings.xml><?xml version="1.0" encoding="utf-8"?>
<sst xmlns="http://schemas.openxmlformats.org/spreadsheetml/2006/main" count="26" uniqueCount="24">
  <si>
    <t>Средняя арифметическая величина цены за ед. товара, руб.</t>
  </si>
  <si>
    <t xml:space="preserve">Среднее квадратичное отклонение  </t>
  </si>
  <si>
    <t>Коэффициент вариации, %</t>
  </si>
  <si>
    <t>Начальная (максимальная) цена, установленная заказчиком, руб.</t>
  </si>
  <si>
    <t>№ п/п</t>
  </si>
  <si>
    <t>КП</t>
  </si>
  <si>
    <t xml:space="preserve">Обоснование-расчет начальной (максимальной) цены договора </t>
  </si>
  <si>
    <t xml:space="preserve">Примечание:  Для определения начальной (максимальной) цены договора использован метод сопоставимых рыночных цен
</t>
  </si>
  <si>
    <t xml:space="preserve">НМЦД </t>
  </si>
  <si>
    <t xml:space="preserve">Обоснование начальной (максимальной) цены договора, заключаемого с поставщиком (подрядчиком, исполнителем)           </t>
  </si>
  <si>
    <t>Итого</t>
  </si>
  <si>
    <t>Ед.изм.</t>
  </si>
  <si>
    <t>Кол-во</t>
  </si>
  <si>
    <t>Наименование товара/объекта закупки</t>
  </si>
  <si>
    <t>Описание предмета закупки</t>
  </si>
  <si>
    <t>Используемый метод определения НМЦД 
с обоснованием:</t>
  </si>
  <si>
    <t xml:space="preserve">Коммерческое предложение №1 </t>
  </si>
  <si>
    <t xml:space="preserve">Коммерческое предложение №2     </t>
  </si>
  <si>
    <t xml:space="preserve">Коммерческое предложение №3     </t>
  </si>
  <si>
    <t xml:space="preserve">Начальная максимальная цена договора (НМЦД) определена методом анализа ценовых предложений (анализа рынка цен). В целях применения указанного метода использована информация о цене товаров, полученная по запросу заказчика у поставщиков, осуществляющих поставку идентичных товаров, планируемых к закупке.   </t>
  </si>
  <si>
    <t>шт</t>
  </si>
  <si>
    <t>Дата подготовки обоснования НМЦД: 07.07.2026 г.</t>
  </si>
  <si>
    <t xml:space="preserve">Поставка поломоечной машины для ГАУ ЦСП РБ «Дворец борьбы» 
</t>
  </si>
  <si>
    <t xml:space="preserve">Поломоечная машина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</si>
</sst>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59">
    <xf numFmtId="0" fontId="0" fillId="0" borderId="0" xfId="0"/>
    <xf numFmtId="1" fontId="0" fillId="0" borderId="0" xfId="0" applyNumberFormat="1"/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2" fontId="4" fillId="0" borderId="0" xfId="0" applyNumberFormat="1" applyFont="1"/>
    <xf numFmtId="2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6" fillId="0" borderId="0" xfId="0" applyFont="1"/>
    <xf numFmtId="2" fontId="6" fillId="0" borderId="0" xfId="0" applyNumberFormat="1" applyFont="1"/>
    <xf numFmtId="0" fontId="8" fillId="2" borderId="0" xfId="0" applyFont="1" applyFill="1"/>
    <xf numFmtId="0" fontId="8" fillId="2" borderId="8" xfId="0" applyFont="1" applyFill="1" applyBorder="1"/>
    <xf numFmtId="0" fontId="8" fillId="2" borderId="2" xfId="0" applyFont="1" applyFill="1" applyBorder="1"/>
    <xf numFmtId="0" fontId="7" fillId="2" borderId="5" xfId="0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4" fontId="7" fillId="2" borderId="0" xfId="0" applyNumberFormat="1" applyFont="1" applyFill="1" applyAlignment="1">
      <alignment horizontal="left" vertical="top" wrapText="1"/>
    </xf>
    <xf numFmtId="4" fontId="12" fillId="2" borderId="0" xfId="0" applyNumberFormat="1" applyFont="1" applyFill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/>
    <xf numFmtId="1" fontId="8" fillId="0" borderId="0" xfId="0" applyNumberFormat="1" applyFont="1"/>
    <xf numFmtId="4" fontId="7" fillId="0" borderId="4" xfId="2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7" fillId="0" borderId="0" xfId="0" applyFont="1"/>
    <xf numFmtId="4" fontId="7" fillId="0" borderId="9" xfId="2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" fontId="11" fillId="0" borderId="4" xfId="1" applyNumberFormat="1" applyFont="1" applyFill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</cellXfs>
  <cellStyles count="3">
    <cellStyle name="Excel Built-in Normal" xfId="2" xr:uid="{00000000-0005-0000-0000-000000000000}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942975</xdr:colOff>
      <xdr:row>13</xdr:row>
      <xdr:rowOff>276225</xdr:rowOff>
    </xdr:from>
    <xdr:to>
      <xdr:col>4</xdr:col>
      <xdr:colOff>200025</xdr:colOff>
      <xdr:row>15</xdr:row>
      <xdr:rowOff>104775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6553200"/>
          <a:ext cx="1628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1000125</xdr:colOff>
      <xdr:row>13</xdr:row>
      <xdr:rowOff>504825</xdr:rowOff>
    </xdr:from>
    <xdr:to>
      <xdr:col>7</xdr:col>
      <xdr:colOff>161925</xdr:colOff>
      <xdr:row>15</xdr:row>
      <xdr:rowOff>85725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6781800"/>
          <a:ext cx="1123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8"/>
  <sheetViews>
    <sheetView tabSelected="1" workbookViewId="0">
      <selection activeCell="K14" sqref="K14"/>
    </sheetView>
  </sheetViews>
  <sheetFormatPr defaultRowHeight="15" x14ac:dyDescent="0.25"/>
  <cols>
    <col min="1" max="1" width="6.7109375" customWidth="1"/>
    <col min="2" max="2" width="46.140625" customWidth="1"/>
    <col min="3" max="3" width="17.28515625" style="1" customWidth="1"/>
    <col min="4" max="4" width="18.28515625" customWidth="1"/>
    <col min="5" max="5" width="17.28515625" customWidth="1"/>
    <col min="6" max="6" width="16.28515625" customWidth="1"/>
    <col min="7" max="7" width="13.140625" customWidth="1"/>
    <col min="8" max="8" width="13" customWidth="1"/>
    <col min="9" max="10" width="11.42578125" customWidth="1"/>
    <col min="11" max="11" width="15.5703125" customWidth="1"/>
  </cols>
  <sheetData>
    <row r="1" spans="1:28" s="2" customFormat="1" ht="55.5" customHeight="1" x14ac:dyDescent="0.3">
      <c r="A1" s="44" t="s">
        <v>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/>
    </row>
    <row r="2" spans="1:28" s="3" customFormat="1" ht="0.75" customHeight="1" x14ac:dyDescent="0.25">
      <c r="A2" s="11"/>
      <c r="B2" s="11"/>
      <c r="C2" s="11"/>
      <c r="D2" s="11"/>
      <c r="E2" s="11"/>
      <c r="F2" s="12"/>
      <c r="G2" s="12"/>
      <c r="H2" s="12"/>
      <c r="I2" s="12"/>
      <c r="J2" s="12"/>
      <c r="K2" s="12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Y2" s="5"/>
      <c r="Z2" s="5"/>
      <c r="AA2" s="5"/>
      <c r="AB2"/>
    </row>
    <row r="3" spans="1:28" s="3" customFormat="1" ht="4.5" hidden="1" customHeight="1" x14ac:dyDescent="0.25">
      <c r="A3" s="11"/>
      <c r="B3" s="11"/>
      <c r="C3" s="11"/>
      <c r="D3" s="11"/>
      <c r="E3" s="11"/>
      <c r="F3" s="12"/>
      <c r="G3" s="12"/>
      <c r="H3" s="12"/>
      <c r="I3" s="12"/>
      <c r="J3" s="12"/>
      <c r="K3" s="12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5"/>
      <c r="Z3" s="5"/>
      <c r="AA3" s="5"/>
      <c r="AB3"/>
    </row>
    <row r="4" spans="1:28" s="3" customFormat="1" ht="39.75" customHeight="1" x14ac:dyDescent="0.25">
      <c r="A4" s="40" t="s">
        <v>14</v>
      </c>
      <c r="B4" s="41"/>
      <c r="C4" s="56" t="s">
        <v>22</v>
      </c>
      <c r="D4" s="57"/>
      <c r="E4" s="57"/>
      <c r="F4" s="57"/>
      <c r="G4" s="57"/>
      <c r="H4" s="57"/>
      <c r="I4" s="57"/>
      <c r="J4" s="57"/>
      <c r="K4" s="5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</row>
    <row r="5" spans="1:28" s="3" customFormat="1" ht="50.25" customHeight="1" x14ac:dyDescent="0.25">
      <c r="A5" s="42" t="s">
        <v>15</v>
      </c>
      <c r="B5" s="43"/>
      <c r="C5" s="45" t="s">
        <v>19</v>
      </c>
      <c r="D5" s="46"/>
      <c r="E5" s="46"/>
      <c r="F5" s="46"/>
      <c r="G5" s="46"/>
      <c r="H5" s="46"/>
      <c r="I5" s="46"/>
      <c r="J5" s="46"/>
      <c r="K5" s="47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0"/>
    </row>
    <row r="6" spans="1:28" s="2" customFormat="1" ht="1.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4"/>
    </row>
    <row r="7" spans="1:28" s="2" customFormat="1" ht="5.25" hidden="1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4"/>
      <c r="L7" s="4"/>
    </row>
    <row r="8" spans="1:28" s="2" customFormat="1" ht="0.75" hidden="1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4"/>
    </row>
    <row r="9" spans="1:28" s="2" customFormat="1" ht="17.45" customHeight="1" x14ac:dyDescent="0.3">
      <c r="A9" s="15"/>
      <c r="B9" s="54" t="s">
        <v>6</v>
      </c>
      <c r="C9" s="54"/>
      <c r="D9" s="54"/>
      <c r="E9" s="54"/>
      <c r="F9" s="54"/>
      <c r="G9" s="54"/>
      <c r="H9" s="54"/>
      <c r="I9" s="54"/>
      <c r="J9" s="54"/>
      <c r="K9" s="55"/>
    </row>
    <row r="10" spans="1:28" ht="23.25" customHeight="1" x14ac:dyDescent="0.25">
      <c r="A10" s="48" t="s">
        <v>4</v>
      </c>
      <c r="B10" s="50" t="s">
        <v>13</v>
      </c>
      <c r="C10" s="16" t="s">
        <v>5</v>
      </c>
      <c r="D10" s="16" t="s">
        <v>5</v>
      </c>
      <c r="E10" s="16" t="s">
        <v>5</v>
      </c>
      <c r="F10" s="50" t="s">
        <v>0</v>
      </c>
      <c r="G10" s="50" t="s">
        <v>1</v>
      </c>
      <c r="H10" s="50" t="s">
        <v>2</v>
      </c>
      <c r="I10" s="52" t="s">
        <v>12</v>
      </c>
      <c r="J10" s="52" t="s">
        <v>11</v>
      </c>
      <c r="K10" s="50" t="s">
        <v>3</v>
      </c>
    </row>
    <row r="11" spans="1:28" ht="60" customHeight="1" x14ac:dyDescent="0.25">
      <c r="A11" s="49"/>
      <c r="B11" s="51"/>
      <c r="C11" s="17" t="s">
        <v>16</v>
      </c>
      <c r="D11" s="17" t="s">
        <v>17</v>
      </c>
      <c r="E11" s="17" t="s">
        <v>18</v>
      </c>
      <c r="F11" s="51"/>
      <c r="G11" s="51"/>
      <c r="H11" s="51"/>
      <c r="I11" s="53"/>
      <c r="J11" s="53"/>
      <c r="K11" s="51"/>
    </row>
    <row r="12" spans="1:28" s="27" customFormat="1" ht="45" customHeight="1" thickBot="1" x14ac:dyDescent="0.25">
      <c r="A12" s="29">
        <v>1</v>
      </c>
      <c r="B12" s="34" t="s">
        <v>23</v>
      </c>
      <c r="C12" s="32">
        <v>299552</v>
      </c>
      <c r="D12" s="32">
        <v>290000</v>
      </c>
      <c r="E12" s="32">
        <v>263500</v>
      </c>
      <c r="F12" s="28">
        <f t="shared" ref="F12" si="0">AVERAGE(C12:E12)</f>
        <v>284350.67</v>
      </c>
      <c r="G12" s="25">
        <f t="shared" ref="G12" si="1">SQRT(((SUM((POWER(C12-F12,2)),(POWER(D12-F12,2)),(POWER(E12-F12,2)))/(COLUMNS(C12:E12)-1))))</f>
        <v>18678.14</v>
      </c>
      <c r="H12" s="25">
        <f t="shared" ref="H12" si="2">G12/F12*100</f>
        <v>6.57</v>
      </c>
      <c r="I12" s="31">
        <v>1</v>
      </c>
      <c r="J12" s="33" t="s">
        <v>20</v>
      </c>
      <c r="K12" s="26">
        <f>I12*F12</f>
        <v>284350.67</v>
      </c>
    </row>
    <row r="13" spans="1:28" ht="15" customHeight="1" x14ac:dyDescent="0.25">
      <c r="A13" s="39" t="s">
        <v>10</v>
      </c>
      <c r="B13" s="36"/>
      <c r="C13" s="18">
        <f>C12*I12</f>
        <v>299552</v>
      </c>
      <c r="D13" s="18">
        <f>D12*I12</f>
        <v>290000</v>
      </c>
      <c r="E13" s="18">
        <f>E12*I12</f>
        <v>263500</v>
      </c>
      <c r="F13" s="19"/>
      <c r="G13" s="19"/>
      <c r="H13" s="35" t="s">
        <v>8</v>
      </c>
      <c r="I13" s="35"/>
      <c r="J13" s="36"/>
      <c r="K13" s="30">
        <f>SUM(K12:K12)</f>
        <v>284350.67</v>
      </c>
      <c r="L13" s="27"/>
    </row>
    <row r="14" spans="1:28" ht="51" x14ac:dyDescent="0.25">
      <c r="A14" s="13"/>
      <c r="B14" s="20" t="s">
        <v>7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1:28" x14ac:dyDescent="0.25">
      <c r="A15" s="13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28" x14ac:dyDescent="0.25">
      <c r="A16" s="37"/>
      <c r="B16" s="38"/>
      <c r="C16" s="22"/>
      <c r="D16" s="22"/>
      <c r="E16" s="22"/>
      <c r="F16" s="22"/>
      <c r="G16" s="22"/>
      <c r="H16" s="22"/>
      <c r="I16" s="22"/>
      <c r="J16" s="22"/>
      <c r="K16" s="22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15.75" customHeight="1" x14ac:dyDescent="0.25">
      <c r="A17" s="37" t="s">
        <v>21</v>
      </c>
      <c r="B17" s="38"/>
      <c r="C17" s="22"/>
      <c r="D17" s="22"/>
      <c r="E17" s="22"/>
      <c r="F17" s="22"/>
      <c r="G17" s="22"/>
      <c r="H17" s="22"/>
      <c r="I17" s="22"/>
      <c r="J17" s="22"/>
      <c r="K17" s="22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x14ac:dyDescent="0.25">
      <c r="A18" s="23"/>
      <c r="B18" s="23"/>
      <c r="C18" s="24"/>
      <c r="D18" s="23"/>
      <c r="E18" s="23"/>
      <c r="F18" s="23"/>
      <c r="G18" s="23"/>
      <c r="H18" s="23"/>
      <c r="I18" s="23"/>
      <c r="J18" s="23"/>
      <c r="K18" s="23"/>
    </row>
  </sheetData>
  <mergeCells count="18">
    <mergeCell ref="A1:K1"/>
    <mergeCell ref="C5:K5"/>
    <mergeCell ref="A10:A11"/>
    <mergeCell ref="K10:K11"/>
    <mergeCell ref="B10:B11"/>
    <mergeCell ref="I10:I11"/>
    <mergeCell ref="H10:H11"/>
    <mergeCell ref="F10:F11"/>
    <mergeCell ref="G10:G11"/>
    <mergeCell ref="B9:K9"/>
    <mergeCell ref="C4:K4"/>
    <mergeCell ref="J10:J11"/>
    <mergeCell ref="H13:J13"/>
    <mergeCell ref="A16:B16"/>
    <mergeCell ref="A17:B17"/>
    <mergeCell ref="A13:B13"/>
    <mergeCell ref="A4:B4"/>
    <mergeCell ref="A5:B5"/>
  </mergeCells>
  <dataValidations count="1">
    <dataValidation type="decimal" allowBlank="1" showErrorMessage="1" errorTitle="Внимание!" error="Это числовое поле. Разрешен ввод только цифр и запятой (,) в качестве десятичного разделителя." sqref="C12:E12" xr:uid="{00000000-0002-0000-0000-000000000000}">
      <formula1>0</formula1>
      <formula2>99999999999</formula2>
    </dataValidation>
  </dataValidations>
  <printOptions horizontalCentered="1"/>
  <pageMargins left="0.25" right="0.25" top="0.75" bottom="0.75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</dc:creator>
  <cp:lastModifiedBy>1</cp:lastModifiedBy>
  <cp:lastPrinted>2026-02-06T06:57:08Z</cp:lastPrinted>
  <dcterms:created xsi:type="dcterms:W3CDTF">2012-03-16T09:46:17Z</dcterms:created>
  <dcterms:modified xsi:type="dcterms:W3CDTF">2026-07-13T04:39:44Z</dcterms:modified>
</cp:coreProperties>
</file>