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Sheet" sheetId="1" r:id="rId1"/>
  </sheets>
  <calcPr calcId="125725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24" i="1"/>
  <c r="AC24"/>
  <c r="V17"/>
  <c r="AA17"/>
  <c r="V19"/>
  <c r="AA19"/>
  <c r="V21"/>
  <c r="AA21"/>
  <c r="AA25"/>
  <c r="AC25"/>
  <c r="W21"/>
  <c r="W19"/>
  <c r="W17"/>
  <c r="Y19"/>
  <c r="Y21"/>
  <c r="Y17"/>
</calcChain>
</file>

<file path=xl/sharedStrings.xml><?xml version="1.0" encoding="utf-8"?>
<sst xmlns="http://schemas.openxmlformats.org/spreadsheetml/2006/main" count="31" uniqueCount="23">
  <si>
    <t>№ п/п</t>
  </si>
  <si>
    <t>Наименование товара</t>
  </si>
  <si>
    <t>Кол-во</t>
  </si>
  <si>
    <t>Ед. изм.</t>
  </si>
  <si>
    <t>Источник1</t>
  </si>
  <si>
    <t>Источник2</t>
  </si>
  <si>
    <t>Источник3</t>
  </si>
  <si>
    <t>Ср. ар. цена за ед. изм., руб._x000D_
 &lt;ц&gt;</t>
  </si>
  <si>
    <t xml:space="preserve">Ср. кв. откл. </t>
  </si>
  <si>
    <t>Коэфф. вариации</t>
  </si>
  <si>
    <t>Н(М)ЦК, руб.</t>
  </si>
  <si>
    <t>ВСЕГО</t>
  </si>
  <si>
    <t xml:space="preserve">Цена за ед. с НДС, руб. / ссылка на КП </t>
  </si>
  <si>
    <t xml:space="preserve">предмет </t>
  </si>
  <si>
    <t>шт</t>
  </si>
  <si>
    <t>КП от 18.06.2026</t>
  </si>
  <si>
    <t xml:space="preserve">расходомер </t>
  </si>
  <si>
    <t>тепловычислитель</t>
  </si>
  <si>
    <t>согласованная пара термопреобразователей</t>
  </si>
  <si>
    <t>пар</t>
  </si>
  <si>
    <t>КП от 07.07.2026</t>
  </si>
  <si>
    <t xml:space="preserve">НМЦ расчитанная методом сопоставимых рыночных цен (анализ рынка) составляет 81 788,34 руб. </t>
  </si>
  <si>
    <t xml:space="preserve">на поставку приборов теплоучета
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</si>
</sst>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2"/>
      <color rgb="FFFFFFFF"/>
      <name val="Times New Roman"/>
      <family val="1"/>
      <charset val="204"/>
    </font>
    <font>
      <b/>
      <u/>
      <sz val="12"/>
      <color rgb="FFFFFFFF"/>
      <name val="Times New Roman"/>
      <family val="1"/>
      <charset val="204"/>
    </font>
    <font>
      <sz val="9.75"/>
      <color rgb="FF000000"/>
      <name val="Times New Roman"/>
      <family val="1"/>
      <charset val="204"/>
    </font>
    <font>
      <b/>
      <sz val="9.75"/>
      <color rgb="FF000000"/>
      <name val="Times New Roman"/>
      <family val="1"/>
      <charset val="204"/>
    </font>
    <font>
      <u/>
      <sz val="8"/>
      <color rgb="FF5D7C91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9.75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6609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NumberFormat="1" applyFont="1" applyAlignment="1">
      <alignment horizontal="left" vertical="top" wrapText="1"/>
    </xf>
    <xf numFmtId="0" fontId="3" fillId="0" borderId="3" xfId="0" applyNumberFormat="1" applyFont="1" applyBorder="1" applyAlignment="1">
      <alignment horizontal="left" vertical="top" wrapText="1"/>
    </xf>
    <xf numFmtId="0" fontId="3" fillId="0" borderId="4" xfId="0" applyNumberFormat="1" applyFont="1" applyBorder="1" applyAlignment="1">
      <alignment horizontal="left" vertical="top" wrapText="1"/>
    </xf>
    <xf numFmtId="0" fontId="3" fillId="0" borderId="5" xfId="0" applyNumberFormat="1" applyFont="1" applyBorder="1" applyAlignment="1">
      <alignment horizontal="left" vertical="top" wrapText="1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4" fontId="9" fillId="0" borderId="0" xfId="0" applyNumberFormat="1" applyFont="1"/>
    <xf numFmtId="0" fontId="0" fillId="0" borderId="0" xfId="0" applyBorder="1" applyAlignment="1">
      <alignment wrapText="1"/>
    </xf>
    <xf numFmtId="0" fontId="0" fillId="0" borderId="0" xfId="0" applyAlignment="1"/>
    <xf numFmtId="0" fontId="3" fillId="0" borderId="0" xfId="0" applyNumberFormat="1" applyFont="1" applyAlignment="1">
      <alignment horizontal="left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wrapText="1"/>
    </xf>
    <xf numFmtId="0" fontId="1" fillId="2" borderId="0" xfId="0" applyNumberFormat="1" applyFont="1" applyFill="1" applyAlignment="1">
      <alignment horizontal="center" vertical="top" wrapText="1"/>
    </xf>
    <xf numFmtId="49" fontId="2" fillId="2" borderId="0" xfId="0" applyNumberFormat="1" applyFont="1" applyFill="1" applyAlignment="1">
      <alignment horizontal="center" vertical="top" wrapText="1"/>
    </xf>
    <xf numFmtId="0" fontId="3" fillId="2" borderId="0" xfId="0" applyNumberFormat="1" applyFont="1" applyFill="1" applyAlignment="1">
      <alignment horizontal="left" vertical="top" wrapText="1"/>
    </xf>
    <xf numFmtId="0" fontId="4" fillId="0" borderId="0" xfId="0" applyNumberFormat="1" applyFont="1" applyAlignment="1">
      <alignment horizontal="center" vertical="top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5" xfId="0" applyNumberFormat="1" applyFont="1" applyBorder="1" applyAlignment="1">
      <alignment horizontal="left" vertical="top" wrapText="1"/>
    </xf>
    <xf numFmtId="0" fontId="3" fillId="0" borderId="4" xfId="0" applyNumberFormat="1" applyFont="1" applyBorder="1" applyAlignment="1">
      <alignment horizontal="left" vertical="top" wrapText="1"/>
    </xf>
    <xf numFmtId="4" fontId="3" fillId="0" borderId="7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top" wrapText="1"/>
    </xf>
    <xf numFmtId="0" fontId="3" fillId="0" borderId="6" xfId="0" applyNumberFormat="1" applyFont="1" applyBorder="1" applyAlignment="1">
      <alignment horizontal="left" vertical="top" wrapText="1"/>
    </xf>
    <xf numFmtId="0" fontId="3" fillId="0" borderId="0" xfId="0" applyNumberFormat="1" applyFont="1" applyAlignment="1">
      <alignment horizontal="left" wrapText="1"/>
    </xf>
    <xf numFmtId="49" fontId="6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top" wrapText="1"/>
    </xf>
    <xf numFmtId="0" fontId="8" fillId="0" borderId="0" xfId="0" applyNumberFormat="1" applyFont="1" applyAlignment="1">
      <alignment horizontal="left" vertical="center" wrapText="1"/>
    </xf>
    <xf numFmtId="4" fontId="8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11</xdr:row>
      <xdr:rowOff>0</xdr:rowOff>
    </xdr:from>
    <xdr:to>
      <xdr:col>24</xdr:col>
      <xdr:colOff>0</xdr:colOff>
      <xdr:row>16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11</xdr:row>
      <xdr:rowOff>0</xdr:rowOff>
    </xdr:from>
    <xdr:to>
      <xdr:col>29</xdr:col>
      <xdr:colOff>0</xdr:colOff>
      <xdr:row>15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13</xdr:row>
      <xdr:rowOff>0</xdr:rowOff>
    </xdr:from>
    <xdr:to>
      <xdr:col>26</xdr:col>
      <xdr:colOff>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9525</xdr:rowOff>
    </xdr:from>
    <xdr:to>
      <xdr:col>23</xdr:col>
      <xdr:colOff>809625</xdr:colOff>
      <xdr:row>6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1</xdr:col>
      <xdr:colOff>0</xdr:colOff>
      <xdr:row>28</xdr:row>
      <xdr:rowOff>9525</xdr:rowOff>
    </xdr:from>
    <xdr:to>
      <xdr:col>22</xdr:col>
      <xdr:colOff>0</xdr:colOff>
      <xdr:row>28</xdr:row>
      <xdr:rowOff>9525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31</xdr:row>
      <xdr:rowOff>9525</xdr:rowOff>
    </xdr:from>
    <xdr:to>
      <xdr:col>11</xdr:col>
      <xdr:colOff>38100</xdr:colOff>
      <xdr:row>31</xdr:row>
      <xdr:rowOff>9525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15</xdr:col>
      <xdr:colOff>0</xdr:colOff>
      <xdr:row>31</xdr:row>
      <xdr:rowOff>9525</xdr:rowOff>
    </xdr:from>
    <xdr:to>
      <xdr:col>19</xdr:col>
      <xdr:colOff>352425</xdr:colOff>
      <xdr:row>31</xdr:row>
      <xdr:rowOff>9525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AD33"/>
  <sheetViews>
    <sheetView tabSelected="1" topLeftCell="A4" zoomScaleNormal="100" workbookViewId="0">
      <selection activeCell="AI14" sqref="AI14"/>
    </sheetView>
  </sheetViews>
  <sheetFormatPr defaultRowHeight="15"/>
  <cols>
    <col min="1" max="1" width="3.85546875" customWidth="1"/>
    <col min="2" max="2" width="0.28515625" customWidth="1"/>
    <col min="3" max="3" width="19.42578125" customWidth="1"/>
    <col min="4" max="4" width="6.7109375" customWidth="1"/>
    <col min="5" max="5" width="3.85546875" customWidth="1"/>
    <col min="6" max="6" width="2" customWidth="1"/>
    <col min="7" max="8" width="0.85546875" customWidth="1"/>
    <col min="9" max="9" width="0.7109375" customWidth="1"/>
    <col min="10" max="10" width="2.5703125" customWidth="1"/>
    <col min="11" max="11" width="3.7109375" customWidth="1"/>
    <col min="12" max="12" width="0.5703125" customWidth="1"/>
    <col min="13" max="13" width="0.85546875" customWidth="1"/>
    <col min="14" max="14" width="1" customWidth="1"/>
    <col min="15" max="15" width="0.7109375" customWidth="1"/>
    <col min="16" max="16" width="6.85546875" customWidth="1"/>
    <col min="17" max="17" width="2.7109375" customWidth="1"/>
    <col min="18" max="18" width="1.7109375" customWidth="1"/>
    <col min="19" max="19" width="2.42578125" customWidth="1"/>
    <col min="20" max="20" width="5.28515625" customWidth="1"/>
    <col min="21" max="21" width="0.85546875" customWidth="1"/>
    <col min="22" max="22" width="10.28515625" customWidth="1"/>
    <col min="23" max="23" width="0.140625" customWidth="1"/>
    <col min="24" max="24" width="12.140625" customWidth="1"/>
    <col min="25" max="25" width="0.140625" customWidth="1"/>
    <col min="26" max="26" width="9.85546875" customWidth="1"/>
    <col min="27" max="27" width="0.140625" customWidth="1"/>
    <col min="28" max="28" width="18.140625" customWidth="1"/>
    <col min="29" max="29" width="0.28515625" customWidth="1"/>
  </cols>
  <sheetData>
    <row r="1" spans="1:29" ht="1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29" ht="16.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29" ht="0.7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</row>
    <row r="4" spans="1:29" ht="39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</row>
    <row r="5" spans="1:29" ht="6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1:29" ht="50.25" customHeight="1">
      <c r="C6" s="16" t="s">
        <v>22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9" ht="12.75" customHeight="1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</row>
    <row r="8" spans="1:29" ht="16.5" customHeight="1">
      <c r="P8" s="19" t="s">
        <v>13</v>
      </c>
      <c r="Q8" s="19"/>
      <c r="R8" s="19"/>
      <c r="S8" s="19"/>
      <c r="T8" s="19"/>
      <c r="U8" s="19"/>
    </row>
    <row r="9" spans="1:29" ht="6" customHeight="1"/>
    <row r="10" spans="1:29" ht="51" customHeight="1">
      <c r="A10" s="20" t="s">
        <v>0</v>
      </c>
      <c r="B10" s="20"/>
      <c r="C10" s="20" t="s">
        <v>1</v>
      </c>
      <c r="D10" s="20" t="s">
        <v>2</v>
      </c>
      <c r="E10" s="20" t="s">
        <v>3</v>
      </c>
      <c r="F10" s="20"/>
      <c r="G10" s="20"/>
      <c r="H10" s="20" t="s">
        <v>4</v>
      </c>
      <c r="I10" s="20"/>
      <c r="J10" s="20"/>
      <c r="K10" s="20"/>
      <c r="L10" s="20"/>
      <c r="M10" s="20"/>
      <c r="N10" s="20"/>
      <c r="O10" s="20" t="s">
        <v>5</v>
      </c>
      <c r="P10" s="20"/>
      <c r="Q10" s="20"/>
      <c r="R10" s="20" t="s">
        <v>6</v>
      </c>
      <c r="S10" s="20"/>
      <c r="T10" s="20"/>
      <c r="U10" s="20"/>
      <c r="V10" s="20" t="s">
        <v>7</v>
      </c>
      <c r="W10" s="21" t="s">
        <v>8</v>
      </c>
      <c r="X10" s="21"/>
      <c r="Y10" s="21" t="s">
        <v>9</v>
      </c>
      <c r="Z10" s="21"/>
      <c r="AA10" s="21" t="s">
        <v>10</v>
      </c>
      <c r="AB10" s="21"/>
      <c r="AC10" s="21"/>
    </row>
    <row r="11" spans="1:29" ht="0.75" customHeight="1">
      <c r="A11" s="20"/>
      <c r="B11" s="20"/>
      <c r="C11" s="20"/>
      <c r="D11" s="20"/>
      <c r="E11" s="20"/>
      <c r="F11" s="20"/>
      <c r="G11" s="20"/>
      <c r="H11" s="20" t="s">
        <v>12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"/>
      <c r="X11" s="3"/>
      <c r="Y11" s="21"/>
      <c r="Z11" s="21"/>
      <c r="AA11" s="2"/>
      <c r="AB11" s="28"/>
      <c r="AC11" s="28"/>
    </row>
    <row r="12" spans="1:29" ht="6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7"/>
      <c r="X12" s="18"/>
      <c r="Y12" s="21"/>
      <c r="Z12" s="21"/>
      <c r="AA12" s="30"/>
      <c r="AB12" s="18"/>
      <c r="AC12" s="18"/>
    </row>
    <row r="13" spans="1:29" ht="0.7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7"/>
      <c r="X13" s="18"/>
      <c r="Y13" s="2"/>
      <c r="Z13" s="3"/>
      <c r="AA13" s="30"/>
      <c r="AB13" s="18"/>
      <c r="AC13" s="18"/>
    </row>
    <row r="14" spans="1:29" ht="21.75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7"/>
      <c r="X14" s="18"/>
      <c r="Y14" s="2"/>
      <c r="Z14" s="1"/>
      <c r="AA14" s="30"/>
      <c r="AB14" s="18"/>
      <c r="AC14" s="18"/>
    </row>
    <row r="15" spans="1:29" ht="16.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7"/>
      <c r="X15" s="18"/>
      <c r="Y15" s="27"/>
      <c r="Z15" s="31"/>
      <c r="AA15" s="30"/>
      <c r="AB15" s="18"/>
      <c r="AC15" s="18"/>
    </row>
    <row r="16" spans="1:29" ht="0.7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7"/>
      <c r="X16" s="18"/>
      <c r="Y16" s="27"/>
      <c r="Z16" s="31"/>
      <c r="AA16" s="4"/>
      <c r="AB16" s="31"/>
      <c r="AC16" s="31"/>
    </row>
    <row r="17" spans="1:30" ht="68.25" customHeight="1">
      <c r="A17" s="20">
        <v>1</v>
      </c>
      <c r="B17" s="20"/>
      <c r="C17" s="38" t="s">
        <v>16</v>
      </c>
      <c r="D17" s="39">
        <v>1</v>
      </c>
      <c r="E17" s="40" t="s">
        <v>14</v>
      </c>
      <c r="F17" s="40"/>
      <c r="G17" s="40"/>
      <c r="H17" s="29">
        <v>45900</v>
      </c>
      <c r="I17" s="29"/>
      <c r="J17" s="29"/>
      <c r="K17" s="29"/>
      <c r="L17" s="29"/>
      <c r="M17" s="29"/>
      <c r="N17" s="29"/>
      <c r="O17" s="29">
        <v>45900</v>
      </c>
      <c r="P17" s="29"/>
      <c r="Q17" s="29"/>
      <c r="R17" s="29">
        <v>53192</v>
      </c>
      <c r="S17" s="29"/>
      <c r="T17" s="29"/>
      <c r="U17" s="29"/>
      <c r="V17" s="29">
        <f>ROUND(AVERAGE(H17,O17,R17),2)</f>
        <v>48330.67</v>
      </c>
      <c r="W17" s="29">
        <f>STDEV(H17,O17,R17)</f>
        <v>4210.0381629307703</v>
      </c>
      <c r="X17" s="29"/>
      <c r="Y17" s="29">
        <f>W17/V17*100</f>
        <v>8.7109037862102277</v>
      </c>
      <c r="Z17" s="29"/>
      <c r="AA17" s="29">
        <f>V17*D17</f>
        <v>48330.67</v>
      </c>
      <c r="AB17" s="29"/>
      <c r="AC17" s="29"/>
    </row>
    <row r="18" spans="1:30" ht="68.25" customHeight="1">
      <c r="A18" s="20"/>
      <c r="B18" s="20"/>
      <c r="C18" s="38"/>
      <c r="D18" s="39"/>
      <c r="E18" s="40"/>
      <c r="F18" s="40"/>
      <c r="G18" s="40"/>
      <c r="H18" s="33" t="s">
        <v>15</v>
      </c>
      <c r="I18" s="34"/>
      <c r="J18" s="34"/>
      <c r="K18" s="34"/>
      <c r="L18" s="34"/>
      <c r="M18" s="34"/>
      <c r="N18" s="34"/>
      <c r="O18" s="35" t="s">
        <v>20</v>
      </c>
      <c r="P18" s="36"/>
      <c r="Q18" s="37"/>
      <c r="R18" s="35" t="s">
        <v>20</v>
      </c>
      <c r="S18" s="36"/>
      <c r="T18" s="36"/>
      <c r="U18" s="37"/>
      <c r="V18" s="29"/>
      <c r="W18" s="29"/>
      <c r="X18" s="29"/>
      <c r="Y18" s="29"/>
      <c r="Z18" s="29"/>
      <c r="AA18" s="29"/>
      <c r="AB18" s="29"/>
      <c r="AC18" s="29"/>
    </row>
    <row r="19" spans="1:30" ht="68.25" customHeight="1">
      <c r="A19" s="20">
        <v>2</v>
      </c>
      <c r="B19" s="20"/>
      <c r="C19" s="38" t="s">
        <v>17</v>
      </c>
      <c r="D19" s="39">
        <v>1</v>
      </c>
      <c r="E19" s="40" t="s">
        <v>14</v>
      </c>
      <c r="F19" s="40"/>
      <c r="G19" s="40"/>
      <c r="H19" s="29">
        <v>26100</v>
      </c>
      <c r="I19" s="29"/>
      <c r="J19" s="29"/>
      <c r="K19" s="29"/>
      <c r="L19" s="29"/>
      <c r="M19" s="29"/>
      <c r="N19" s="29"/>
      <c r="O19" s="29">
        <v>26100</v>
      </c>
      <c r="P19" s="29"/>
      <c r="Q19" s="29"/>
      <c r="R19" s="29">
        <v>30195</v>
      </c>
      <c r="S19" s="29"/>
      <c r="T19" s="29"/>
      <c r="U19" s="29"/>
      <c r="V19" s="29">
        <f>ROUND(AVERAGE(H19,O19,R19),2)</f>
        <v>27465</v>
      </c>
      <c r="W19" s="29">
        <f>STDEV(H19,O19,R19)</f>
        <v>2364.2493523315175</v>
      </c>
      <c r="X19" s="29"/>
      <c r="Y19" s="29">
        <f>W19/V19*100</f>
        <v>8.6082262964919618</v>
      </c>
      <c r="Z19" s="29"/>
      <c r="AA19" s="29">
        <f>V19*D19</f>
        <v>27465</v>
      </c>
      <c r="AB19" s="29"/>
      <c r="AC19" s="29"/>
    </row>
    <row r="20" spans="1:30" ht="68.25" customHeight="1">
      <c r="A20" s="20"/>
      <c r="B20" s="20"/>
      <c r="C20" s="38"/>
      <c r="D20" s="39"/>
      <c r="E20" s="40"/>
      <c r="F20" s="40"/>
      <c r="G20" s="40"/>
      <c r="H20" s="33" t="s">
        <v>15</v>
      </c>
      <c r="I20" s="34"/>
      <c r="J20" s="34"/>
      <c r="K20" s="34"/>
      <c r="L20" s="34"/>
      <c r="M20" s="34"/>
      <c r="N20" s="34"/>
      <c r="O20" s="35" t="s">
        <v>20</v>
      </c>
      <c r="P20" s="36"/>
      <c r="Q20" s="37"/>
      <c r="R20" s="35" t="s">
        <v>20</v>
      </c>
      <c r="S20" s="36"/>
      <c r="T20" s="36"/>
      <c r="U20" s="37"/>
      <c r="V20" s="29"/>
      <c r="W20" s="29"/>
      <c r="X20" s="29"/>
      <c r="Y20" s="29"/>
      <c r="Z20" s="29"/>
      <c r="AA20" s="29"/>
      <c r="AB20" s="29"/>
      <c r="AC20" s="29"/>
    </row>
    <row r="21" spans="1:30" ht="68.25" customHeight="1">
      <c r="A21" s="20">
        <v>3</v>
      </c>
      <c r="B21" s="20"/>
      <c r="C21" s="38" t="s">
        <v>18</v>
      </c>
      <c r="D21" s="39">
        <v>1</v>
      </c>
      <c r="E21" s="40" t="s">
        <v>19</v>
      </c>
      <c r="F21" s="40"/>
      <c r="G21" s="40"/>
      <c r="H21" s="29">
        <v>4900</v>
      </c>
      <c r="I21" s="29"/>
      <c r="J21" s="29"/>
      <c r="K21" s="29"/>
      <c r="L21" s="29"/>
      <c r="M21" s="29"/>
      <c r="N21" s="29"/>
      <c r="O21" s="29">
        <v>7100</v>
      </c>
      <c r="P21" s="29"/>
      <c r="Q21" s="29"/>
      <c r="R21" s="29">
        <v>5978</v>
      </c>
      <c r="S21" s="29"/>
      <c r="T21" s="29"/>
      <c r="U21" s="29"/>
      <c r="V21" s="29">
        <f>ROUND(AVERAGE(H21,O21,R21),2)</f>
        <v>5992.67</v>
      </c>
      <c r="W21" s="29">
        <f>STDEV(H21,O21,R21)</f>
        <v>1100.0733308890531</v>
      </c>
      <c r="X21" s="29"/>
      <c r="Y21" s="29">
        <f>W21/V21*100</f>
        <v>18.356981627372324</v>
      </c>
      <c r="Z21" s="29"/>
      <c r="AA21" s="29">
        <f>V21*D21</f>
        <v>5992.67</v>
      </c>
      <c r="AB21" s="29"/>
      <c r="AC21" s="29"/>
    </row>
    <row r="22" spans="1:30" ht="68.25" customHeight="1">
      <c r="A22" s="20"/>
      <c r="B22" s="20"/>
      <c r="C22" s="38"/>
      <c r="D22" s="39"/>
      <c r="E22" s="40"/>
      <c r="F22" s="40"/>
      <c r="G22" s="40"/>
      <c r="H22" s="33" t="s">
        <v>15</v>
      </c>
      <c r="I22" s="34"/>
      <c r="J22" s="34"/>
      <c r="K22" s="34"/>
      <c r="L22" s="34"/>
      <c r="M22" s="34"/>
      <c r="N22" s="34"/>
      <c r="O22" s="35" t="s">
        <v>20</v>
      </c>
      <c r="P22" s="36"/>
      <c r="Q22" s="37"/>
      <c r="R22" s="35" t="s">
        <v>20</v>
      </c>
      <c r="S22" s="36"/>
      <c r="T22" s="36"/>
      <c r="U22" s="37"/>
      <c r="V22" s="29"/>
      <c r="W22" s="29"/>
      <c r="X22" s="29"/>
      <c r="Y22" s="29"/>
      <c r="Z22" s="29"/>
      <c r="AA22" s="29"/>
      <c r="AB22" s="29"/>
      <c r="AC22" s="29"/>
    </row>
    <row r="23" spans="1:30" ht="3.75" customHeight="1">
      <c r="A23" s="8"/>
      <c r="B23" s="8"/>
      <c r="C23" s="9"/>
      <c r="D23" s="10"/>
      <c r="E23" s="11"/>
      <c r="F23" s="11"/>
      <c r="G23" s="11"/>
      <c r="H23" s="12"/>
      <c r="I23" s="13"/>
      <c r="J23" s="13"/>
      <c r="K23" s="13"/>
      <c r="L23" s="13"/>
      <c r="M23" s="13"/>
      <c r="N23" s="13"/>
      <c r="O23" s="12"/>
      <c r="P23" s="13"/>
      <c r="Q23" s="13"/>
      <c r="R23" s="12"/>
      <c r="S23" s="13"/>
      <c r="T23" s="13"/>
      <c r="U23" s="13"/>
      <c r="V23" s="14"/>
      <c r="W23" s="14"/>
      <c r="X23" s="14"/>
      <c r="Y23" s="14"/>
      <c r="Z23" s="14"/>
      <c r="AA23" s="14"/>
      <c r="AB23" s="14"/>
      <c r="AC23" s="14"/>
    </row>
    <row r="24" spans="1:30" ht="18" customHeight="1">
      <c r="B24" s="42" t="s">
        <v>11</v>
      </c>
      <c r="C24" s="42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43">
        <f>SUM(AA17:AA23)</f>
        <v>81788.34</v>
      </c>
      <c r="AB24" s="43"/>
      <c r="AC24" s="15">
        <f>SUM(AA24)</f>
        <v>81788.34</v>
      </c>
    </row>
    <row r="25" spans="1:30" ht="9.75" customHeight="1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15">
        <f>SUM(AA17:AA24)</f>
        <v>163576.68</v>
      </c>
      <c r="AB25" s="6"/>
      <c r="AC25" s="15">
        <f>SUM(AA25:AB25)</f>
        <v>163576.68</v>
      </c>
      <c r="AD25" s="7"/>
    </row>
    <row r="26" spans="1:30" ht="18" customHeight="1">
      <c r="B26" s="41" t="s">
        <v>21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</row>
    <row r="27" spans="1:30" ht="24" customHeight="1">
      <c r="AD27" s="5"/>
    </row>
    <row r="28" spans="1:30" ht="18" customHeight="1"/>
    <row r="29" spans="1:30" ht="1.5" customHeight="1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30" ht="17.25" customHeight="1"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30" ht="18" customHeight="1">
      <c r="B31" s="32"/>
      <c r="C31" s="32"/>
      <c r="D31" s="32"/>
      <c r="E31" s="32"/>
      <c r="F31" s="32"/>
      <c r="H31" s="32"/>
      <c r="I31" s="32"/>
      <c r="L31" s="32"/>
      <c r="M31" s="32"/>
    </row>
    <row r="32" spans="1:30" ht="1.5" customHeight="1">
      <c r="B32" s="32"/>
      <c r="C32" s="32"/>
      <c r="D32" s="32"/>
      <c r="E32" s="32"/>
      <c r="F32" s="32"/>
      <c r="I32" s="18"/>
      <c r="J32" s="18"/>
      <c r="K32" s="18"/>
      <c r="L32" s="18"/>
      <c r="P32" s="18"/>
      <c r="Q32" s="18"/>
      <c r="R32" s="18"/>
      <c r="S32" s="18"/>
      <c r="T32" s="18"/>
    </row>
    <row r="33" ht="7.5" customHeight="1"/>
  </sheetData>
  <mergeCells count="80">
    <mergeCell ref="A21:B22"/>
    <mergeCell ref="C21:C22"/>
    <mergeCell ref="D21:D22"/>
    <mergeCell ref="E21:G22"/>
    <mergeCell ref="H21:N21"/>
    <mergeCell ref="A19:B20"/>
    <mergeCell ref="C19:C20"/>
    <mergeCell ref="D19:D20"/>
    <mergeCell ref="E19:G20"/>
    <mergeCell ref="AA19:AC20"/>
    <mergeCell ref="H20:N20"/>
    <mergeCell ref="O20:Q20"/>
    <mergeCell ref="R20:U20"/>
    <mergeCell ref="B26:AC26"/>
    <mergeCell ref="Y19:Z20"/>
    <mergeCell ref="H19:N19"/>
    <mergeCell ref="O19:Q19"/>
    <mergeCell ref="R19:U19"/>
    <mergeCell ref="B24:C24"/>
    <mergeCell ref="AA24:AB24"/>
    <mergeCell ref="AA21:AC22"/>
    <mergeCell ref="H22:N22"/>
    <mergeCell ref="O22:Q22"/>
    <mergeCell ref="R22:U22"/>
    <mergeCell ref="O21:Q21"/>
    <mergeCell ref="R21:U21"/>
    <mergeCell ref="V21:V22"/>
    <mergeCell ref="W21:X22"/>
    <mergeCell ref="Y21:Z22"/>
    <mergeCell ref="A17:B18"/>
    <mergeCell ref="C17:C18"/>
    <mergeCell ref="D17:D18"/>
    <mergeCell ref="E17:G18"/>
    <mergeCell ref="H17:N17"/>
    <mergeCell ref="O17:Q17"/>
    <mergeCell ref="R17:U17"/>
    <mergeCell ref="H18:N18"/>
    <mergeCell ref="O18:Q18"/>
    <mergeCell ref="R18:U18"/>
    <mergeCell ref="V17:V18"/>
    <mergeCell ref="W17:X18"/>
    <mergeCell ref="V19:V20"/>
    <mergeCell ref="W19:X20"/>
    <mergeCell ref="Y17:Z18"/>
    <mergeCell ref="B29:V29"/>
    <mergeCell ref="F30:S30"/>
    <mergeCell ref="B31:F32"/>
    <mergeCell ref="H31:I31"/>
    <mergeCell ref="L31:M31"/>
    <mergeCell ref="I32:L32"/>
    <mergeCell ref="P32:T32"/>
    <mergeCell ref="AA10:AC10"/>
    <mergeCell ref="W12:W16"/>
    <mergeCell ref="AB11:AC11"/>
    <mergeCell ref="Y10:Z12"/>
    <mergeCell ref="AA17:AC18"/>
    <mergeCell ref="X12:X16"/>
    <mergeCell ref="AA12:AA15"/>
    <mergeCell ref="AB12:AC15"/>
    <mergeCell ref="Y15:Y16"/>
    <mergeCell ref="Z15:Z16"/>
    <mergeCell ref="AB16:AC16"/>
    <mergeCell ref="A1:AC1"/>
    <mergeCell ref="A2:AC2"/>
    <mergeCell ref="A3:AC3"/>
    <mergeCell ref="A4:AC4"/>
    <mergeCell ref="A5:AC5"/>
    <mergeCell ref="C6:Z6"/>
    <mergeCell ref="B7:X7"/>
    <mergeCell ref="P8:U8"/>
    <mergeCell ref="A10:B16"/>
    <mergeCell ref="C10:C16"/>
    <mergeCell ref="D10:D16"/>
    <mergeCell ref="E10:G16"/>
    <mergeCell ref="H10:N10"/>
    <mergeCell ref="O10:Q10"/>
    <mergeCell ref="R10:U10"/>
    <mergeCell ref="V10:V16"/>
    <mergeCell ref="H11:U16"/>
    <mergeCell ref="W10:X10"/>
  </mergeCells>
  <pageMargins left="0.11811023622047245" right="0.11811023622047245" top="0.15748031496062992" bottom="0" header="0.31496062992125984" footer="0.31496062992125984"/>
  <pageSetup paperSize="9" scale="60" orientation="portrait" r:id="rId1"/>
  <colBreaks count="1" manualBreakCount="1">
    <brk id="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stateproc</dc:creator>
  <cp:lastModifiedBy>Пользователь</cp:lastModifiedBy>
  <cp:lastPrinted>2026-07-08T05:19:25Z</cp:lastPrinted>
  <dcterms:created xsi:type="dcterms:W3CDTF">2019-02-26T08:35:40Z</dcterms:created>
  <dcterms:modified xsi:type="dcterms:W3CDTF">2026-07-09T09:32:34Z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15.2.10.0</vt:lpwstr>
  </property>
</Properties>
</file>