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6851813E-4853-4D48-8954-14C9BACE93B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Запасные части к буровым " sheetId="1" r:id="rId1"/>
  </sheets>
  <definedNames>
    <definedName name="_xlnm.Print_Area" localSheetId="0">'Запасные части к буровым '!$A$1:$J$15</definedName>
  </definedName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" i="1" l="1"/>
  <c r="I12" i="1"/>
  <c r="J7" i="1" s="1"/>
  <c r="I10" i="1"/>
  <c r="I8" i="1"/>
  <c r="H12" i="1"/>
  <c r="G12" i="1"/>
</calcChain>
</file>

<file path=xl/sharedStrings.xml><?xml version="1.0" encoding="utf-8"?>
<sst xmlns="http://schemas.openxmlformats.org/spreadsheetml/2006/main" count="26" uniqueCount="26">
  <si>
    <t xml:space="preserve"> </t>
  </si>
  <si>
    <t>№</t>
  </si>
  <si>
    <t>Единица измерения</t>
  </si>
  <si>
    <t>Кол-во</t>
  </si>
  <si>
    <t>Цена (руб.)</t>
  </si>
  <si>
    <t xml:space="preserve">Обоснование начальной (максимальной) цены договора         </t>
  </si>
  <si>
    <t xml:space="preserve">Расчет НМЦД (рын) произведен по формуле:
V - количество (объем) закупаемого товара;
n - количество значений, используемых в расчете;
i - номер источника ценовой информации;
Цi - цена единицы товара                            </t>
  </si>
  <si>
    <t>Средняя цена за ед. (руб.)</t>
  </si>
  <si>
    <t>НМЦД (рын) согласно п. 1.15.9. Положения о закупках ТРУ</t>
  </si>
  <si>
    <t>ОКПД2</t>
  </si>
  <si>
    <t>ООО "Янзолото"</t>
  </si>
  <si>
    <t>Наименование предмета закупки</t>
  </si>
  <si>
    <t>Используемый метод определения НМЦД
с обоснованием: Метод сопоставимых рыночных цен (анализа рынка)</t>
  </si>
  <si>
    <t>Цена (руб)</t>
  </si>
  <si>
    <t>условная единица</t>
  </si>
  <si>
    <t>71.12.19.100 - Услуги по инженерно-техническому проектированию прочих объектов, кроме объектов культурного наследия</t>
  </si>
  <si>
    <t>Дата подготовки обоснования НМЦД: 09.07.2026</t>
  </si>
  <si>
    <t>1. Сбор, систематизация и оцифровка исходных данных</t>
  </si>
  <si>
    <t xml:space="preserve">2. Разработка поисково-оценочного проекта </t>
  </si>
  <si>
    <t xml:space="preserve">3. Согласование проекта в Росгеолэкспертизе </t>
  </si>
  <si>
    <t xml:space="preserve">4. Разработка разведочного проекта ГРР </t>
  </si>
  <si>
    <t xml:space="preserve">5. Согласование проекта в Росгеолэкспертизе </t>
  </si>
  <si>
    <t>Наименование товара, услуги (работы), этапы услуг (работ)</t>
  </si>
  <si>
    <t>Выполнение работ по разработке проектной документации на геологическое изучение недр и на проведение разведочных работ на Аркачанском месторождении рудного золота»</t>
  </si>
  <si>
    <t>КП 2 от 23.06.2026</t>
  </si>
  <si>
    <t>КП 1 от 22.04.2026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</si>
</sst>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₽&quot;_-;\-* #,##0.00\ &quot;₽&quot;_-;_-* &quot;-&quot;??\ &quot;₽&quot;_-;_-@_-"/>
  </numFmts>
  <fonts count="11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6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8"/>
      <name val="Calibri"/>
      <family val="2"/>
      <scheme val="minor"/>
    </font>
    <font>
      <sz val="10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 applyAlignment="0"/>
    <xf numFmtId="44" fontId="9" fillId="0" borderId="0" applyFont="0" applyFill="0" applyBorder="0" applyAlignment="0" applyProtection="0"/>
  </cellStyleXfs>
  <cellXfs count="50">
    <xf numFmtId="0" fontId="0" fillId="0" borderId="0" xfId="0"/>
    <xf numFmtId="0" fontId="1" fillId="0" borderId="0" xfId="0" applyFont="1"/>
    <xf numFmtId="0" fontId="5" fillId="0" borderId="0" xfId="0" applyFont="1"/>
    <xf numFmtId="44" fontId="3" fillId="0" borderId="3" xfId="1" applyFont="1" applyBorder="1" applyAlignment="1">
      <alignment horizontal="center" vertical="center" wrapText="1"/>
    </xf>
    <xf numFmtId="44" fontId="6" fillId="0" borderId="3" xfId="1" applyFont="1" applyBorder="1" applyAlignment="1">
      <alignment horizontal="center" vertical="center" wrapText="1"/>
    </xf>
    <xf numFmtId="44" fontId="1" fillId="0" borderId="0" xfId="1" applyFont="1"/>
    <xf numFmtId="44" fontId="6" fillId="0" borderId="1" xfId="1" applyFont="1" applyBorder="1" applyAlignment="1">
      <alignment horizontal="center" vertical="center" wrapText="1"/>
    </xf>
    <xf numFmtId="44" fontId="8" fillId="0" borderId="1" xfId="0" applyNumberFormat="1" applyFont="1" applyBorder="1" applyAlignment="1">
      <alignment vertical="center" wrapText="1"/>
    </xf>
    <xf numFmtId="44" fontId="8" fillId="0" borderId="1" xfId="1" applyFont="1" applyBorder="1" applyAlignment="1">
      <alignment vertical="center" wrapText="1"/>
    </xf>
    <xf numFmtId="44" fontId="6" fillId="0" borderId="2" xfId="1" applyFont="1" applyBorder="1" applyAlignment="1">
      <alignment vertical="center" wrapText="1"/>
    </xf>
    <xf numFmtId="44" fontId="6" fillId="0" borderId="1" xfId="1" applyFont="1" applyBorder="1" applyAlignment="1">
      <alignment vertical="center" wrapText="1"/>
    </xf>
    <xf numFmtId="0" fontId="3" fillId="0" borderId="6" xfId="0" applyFont="1" applyBorder="1" applyAlignment="1">
      <alignment horizontal="left" vertical="center" wrapText="1"/>
    </xf>
    <xf numFmtId="0" fontId="2" fillId="0" borderId="0" xfId="0" applyFont="1" applyAlignment="1">
      <alignment horizont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4" fontId="6" fillId="0" borderId="1" xfId="1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top" wrapText="1"/>
    </xf>
    <xf numFmtId="2" fontId="6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 vertical="center" wrapText="1"/>
    </xf>
    <xf numFmtId="2" fontId="3" fillId="0" borderId="2" xfId="0" applyNumberFormat="1" applyFont="1" applyBorder="1" applyAlignment="1">
      <alignment horizontal="center" vertical="center" wrapText="1"/>
    </xf>
    <xf numFmtId="2" fontId="6" fillId="0" borderId="9" xfId="0" applyNumberFormat="1" applyFont="1" applyBorder="1" applyAlignment="1">
      <alignment horizontal="center" vertical="center" wrapText="1"/>
    </xf>
    <xf numFmtId="2" fontId="6" fillId="0" borderId="7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2" fontId="6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44" fontId="6" fillId="0" borderId="2" xfId="1" applyFont="1" applyBorder="1" applyAlignment="1">
      <alignment horizontal="center" vertical="center" wrapText="1"/>
    </xf>
    <xf numFmtId="44" fontId="6" fillId="0" borderId="9" xfId="1" applyFont="1" applyBorder="1" applyAlignment="1">
      <alignment horizontal="center" vertical="center" wrapText="1"/>
    </xf>
    <xf numFmtId="44" fontId="6" fillId="0" borderId="7" xfId="1" applyFont="1" applyBorder="1" applyAlignment="1">
      <alignment horizontal="center" vertical="center" wrapText="1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428625</xdr:colOff>
      <xdr:row>3</xdr:row>
      <xdr:rowOff>247650</xdr:rowOff>
    </xdr:from>
    <xdr:to>
      <xdr:col>2</xdr:col>
      <xdr:colOff>38100</xdr:colOff>
      <xdr:row>3</xdr:row>
      <xdr:rowOff>809625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5218B20C-8F78-45E5-C14A-71525DA522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1905000"/>
          <a:ext cx="1524000" cy="561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7"/>
  <sheetViews>
    <sheetView tabSelected="1" view="pageBreakPreview" topLeftCell="A4" zoomScaleNormal="100" zoomScaleSheetLayoutView="100" workbookViewId="0">
      <selection activeCell="I17" sqref="I17:I18"/>
    </sheetView>
  </sheetViews>
  <sheetFormatPr defaultColWidth="9" defaultRowHeight="15" x14ac:dyDescent="0.25"/>
  <cols>
    <col min="1" max="1" width="7.85546875" style="1" customWidth="1"/>
    <col min="2" max="3" width="20.85546875" style="1" customWidth="1"/>
    <col min="4" max="4" width="11.5703125" style="1" customWidth="1"/>
    <col min="5" max="5" width="6.7109375" style="1" customWidth="1"/>
    <col min="6" max="6" width="8.85546875" style="1" customWidth="1"/>
    <col min="7" max="8" width="16.85546875" style="5" customWidth="1"/>
    <col min="9" max="9" width="15.140625" style="5" customWidth="1"/>
    <col min="10" max="10" width="14.42578125" style="1" customWidth="1"/>
    <col min="11" max="1003" width="9.140625" style="1" customWidth="1"/>
    <col min="1004" max="16384" width="9" style="1"/>
  </cols>
  <sheetData>
    <row r="1" spans="1:10" ht="20.25" x14ac:dyDescent="0.3">
      <c r="A1" s="12" t="s">
        <v>5</v>
      </c>
      <c r="B1" s="12"/>
      <c r="C1" s="12"/>
      <c r="D1" s="12"/>
      <c r="E1" s="12"/>
      <c r="F1" s="12"/>
      <c r="G1" s="12"/>
      <c r="H1" s="12"/>
      <c r="I1" s="12"/>
      <c r="J1" s="12"/>
    </row>
    <row r="2" spans="1:10" ht="42" customHeight="1" x14ac:dyDescent="0.25">
      <c r="A2" s="26" t="s">
        <v>12</v>
      </c>
      <c r="B2" s="14"/>
      <c r="C2" s="27"/>
      <c r="D2" s="27"/>
      <c r="E2" s="27"/>
      <c r="F2" s="27"/>
      <c r="G2" s="27"/>
      <c r="H2" s="27"/>
      <c r="I2" s="27"/>
      <c r="J2" s="28"/>
    </row>
    <row r="3" spans="1:10" ht="43.5" customHeight="1" x14ac:dyDescent="0.25">
      <c r="A3" s="13" t="s">
        <v>10</v>
      </c>
      <c r="B3" s="14"/>
      <c r="C3" s="14"/>
      <c r="D3" s="14"/>
      <c r="E3" s="14"/>
      <c r="F3" s="14"/>
      <c r="G3" s="14"/>
      <c r="H3" s="14"/>
      <c r="I3" s="14"/>
      <c r="J3" s="15"/>
    </row>
    <row r="4" spans="1:10" ht="125.25" customHeight="1" x14ac:dyDescent="0.25">
      <c r="A4" s="19" t="s">
        <v>6</v>
      </c>
      <c r="B4" s="20"/>
      <c r="C4" s="20"/>
      <c r="D4" s="20"/>
      <c r="E4" s="20"/>
      <c r="F4" s="20"/>
      <c r="G4" s="20"/>
      <c r="H4" s="20"/>
      <c r="I4" s="20"/>
      <c r="J4" s="21"/>
    </row>
    <row r="5" spans="1:10" ht="53.25" customHeight="1" x14ac:dyDescent="0.25">
      <c r="A5" s="17" t="s">
        <v>1</v>
      </c>
      <c r="B5" s="17" t="s">
        <v>11</v>
      </c>
      <c r="C5" s="16" t="s">
        <v>22</v>
      </c>
      <c r="D5" s="22" t="s">
        <v>9</v>
      </c>
      <c r="E5" s="17" t="s">
        <v>2</v>
      </c>
      <c r="F5" s="22" t="s">
        <v>3</v>
      </c>
      <c r="G5" s="3" t="s">
        <v>25</v>
      </c>
      <c r="H5" s="3" t="s">
        <v>24</v>
      </c>
      <c r="I5" s="18" t="s">
        <v>7</v>
      </c>
      <c r="J5" s="22" t="s">
        <v>8</v>
      </c>
    </row>
    <row r="6" spans="1:10" ht="33" customHeight="1" x14ac:dyDescent="0.25">
      <c r="A6" s="17"/>
      <c r="B6" s="17"/>
      <c r="C6" s="17"/>
      <c r="D6" s="22"/>
      <c r="E6" s="17"/>
      <c r="F6" s="22"/>
      <c r="G6" s="4" t="s">
        <v>13</v>
      </c>
      <c r="H6" s="6" t="s">
        <v>4</v>
      </c>
      <c r="I6" s="18"/>
      <c r="J6" s="22"/>
    </row>
    <row r="7" spans="1:10" ht="38.25" x14ac:dyDescent="0.25">
      <c r="A7" s="38">
        <v>1</v>
      </c>
      <c r="B7" s="41" t="s">
        <v>23</v>
      </c>
      <c r="C7" s="11" t="s">
        <v>17</v>
      </c>
      <c r="D7" s="31" t="s">
        <v>15</v>
      </c>
      <c r="E7" s="34" t="s">
        <v>14</v>
      </c>
      <c r="F7" s="37">
        <v>1</v>
      </c>
      <c r="G7" s="4">
        <v>4794600</v>
      </c>
      <c r="H7" s="9">
        <v>5000000</v>
      </c>
      <c r="I7" s="10">
        <f>(G7+H7)/2</f>
        <v>4897300</v>
      </c>
      <c r="J7" s="47">
        <f>I12</f>
        <v>13170900</v>
      </c>
    </row>
    <row r="8" spans="1:10" ht="25.5" x14ac:dyDescent="0.25">
      <c r="A8" s="39"/>
      <c r="B8" s="42"/>
      <c r="C8" s="11" t="s">
        <v>18</v>
      </c>
      <c r="D8" s="32"/>
      <c r="E8" s="35"/>
      <c r="F8" s="32"/>
      <c r="G8" s="4">
        <v>3147600</v>
      </c>
      <c r="H8" s="18">
        <v>3700000</v>
      </c>
      <c r="I8" s="47">
        <f>(G8+G9+H8)/2</f>
        <v>3692200</v>
      </c>
      <c r="J8" s="48"/>
    </row>
    <row r="9" spans="1:10" ht="25.5" x14ac:dyDescent="0.25">
      <c r="A9" s="39"/>
      <c r="B9" s="42"/>
      <c r="C9" s="11" t="s">
        <v>19</v>
      </c>
      <c r="D9" s="32"/>
      <c r="E9" s="35"/>
      <c r="F9" s="32"/>
      <c r="G9" s="4">
        <v>536800</v>
      </c>
      <c r="H9" s="18"/>
      <c r="I9" s="49"/>
      <c r="J9" s="48"/>
    </row>
    <row r="10" spans="1:10" ht="38.25" x14ac:dyDescent="0.25">
      <c r="A10" s="39"/>
      <c r="B10" s="42"/>
      <c r="C10" s="11" t="s">
        <v>20</v>
      </c>
      <c r="D10" s="32"/>
      <c r="E10" s="35"/>
      <c r="F10" s="32"/>
      <c r="G10" s="4">
        <v>3928400</v>
      </c>
      <c r="H10" s="47">
        <v>4600000</v>
      </c>
      <c r="I10" s="47">
        <f>(G10+G11+H10)/2</f>
        <v>4581400</v>
      </c>
      <c r="J10" s="48"/>
    </row>
    <row r="11" spans="1:10" ht="25.5" x14ac:dyDescent="0.25">
      <c r="A11" s="40"/>
      <c r="B11" s="43"/>
      <c r="C11" s="11" t="s">
        <v>21</v>
      </c>
      <c r="D11" s="33"/>
      <c r="E11" s="36"/>
      <c r="F11" s="33"/>
      <c r="G11" s="4">
        <v>634400</v>
      </c>
      <c r="H11" s="49"/>
      <c r="I11" s="49"/>
      <c r="J11" s="48"/>
    </row>
    <row r="12" spans="1:10" x14ac:dyDescent="0.25">
      <c r="A12" s="44"/>
      <c r="B12" s="45"/>
      <c r="C12" s="45"/>
      <c r="D12" s="45"/>
      <c r="E12" s="45"/>
      <c r="F12" s="46"/>
      <c r="G12" s="7">
        <f>SUM(G7:G11)</f>
        <v>13041800</v>
      </c>
      <c r="H12" s="7">
        <f>SUM(H7:H11)</f>
        <v>13300000</v>
      </c>
      <c r="I12" s="8">
        <f>SUM(I7:I11)</f>
        <v>13170900</v>
      </c>
      <c r="J12" s="49"/>
    </row>
    <row r="13" spans="1:10" ht="39" customHeight="1" x14ac:dyDescent="0.25">
      <c r="A13" s="24"/>
      <c r="B13" s="25"/>
      <c r="C13" s="25"/>
      <c r="D13" s="25"/>
      <c r="E13" s="25"/>
      <c r="F13" s="25"/>
      <c r="G13" s="25"/>
      <c r="H13" s="25"/>
      <c r="I13" s="25"/>
      <c r="J13" s="25"/>
    </row>
    <row r="14" spans="1:10" ht="15" customHeight="1" x14ac:dyDescent="0.25">
      <c r="A14" s="30"/>
      <c r="B14" s="30"/>
      <c r="C14" s="30"/>
      <c r="D14" s="30"/>
      <c r="E14" s="30"/>
      <c r="F14" s="30"/>
      <c r="G14" s="30"/>
      <c r="H14" s="30"/>
      <c r="I14" s="30"/>
      <c r="J14" s="30"/>
    </row>
    <row r="15" spans="1:10" ht="15" customHeight="1" x14ac:dyDescent="0.25">
      <c r="A15" s="23" t="s">
        <v>16</v>
      </c>
      <c r="B15" s="23"/>
      <c r="C15" s="23"/>
      <c r="D15" s="23"/>
      <c r="E15" s="23"/>
      <c r="F15" s="23"/>
      <c r="G15" s="23"/>
      <c r="H15" s="23"/>
      <c r="I15" s="23"/>
      <c r="J15" s="23"/>
    </row>
    <row r="16" spans="1:10" ht="15" customHeight="1" x14ac:dyDescent="0.25">
      <c r="A16" s="29"/>
      <c r="B16" s="29"/>
      <c r="C16" s="29"/>
      <c r="D16" s="29"/>
      <c r="E16" s="29"/>
      <c r="F16" s="29"/>
      <c r="G16" s="29"/>
      <c r="H16" s="29"/>
      <c r="I16" s="29"/>
      <c r="J16" s="29"/>
    </row>
    <row r="17" spans="1:1" ht="15.75" x14ac:dyDescent="0.25">
      <c r="A17" s="2" t="s">
        <v>0</v>
      </c>
    </row>
  </sheetData>
  <mergeCells count="27">
    <mergeCell ref="A15:J15"/>
    <mergeCell ref="A13:J13"/>
    <mergeCell ref="A2:J2"/>
    <mergeCell ref="A16:J16"/>
    <mergeCell ref="A14:J14"/>
    <mergeCell ref="D7:D11"/>
    <mergeCell ref="E7:E11"/>
    <mergeCell ref="F7:F11"/>
    <mergeCell ref="A7:A11"/>
    <mergeCell ref="B7:B11"/>
    <mergeCell ref="A12:F12"/>
    <mergeCell ref="J7:J12"/>
    <mergeCell ref="H8:H9"/>
    <mergeCell ref="H10:H11"/>
    <mergeCell ref="I8:I9"/>
    <mergeCell ref="I10:I11"/>
    <mergeCell ref="A1:J1"/>
    <mergeCell ref="A3:J3"/>
    <mergeCell ref="C5:C6"/>
    <mergeCell ref="I5:I6"/>
    <mergeCell ref="A4:J4"/>
    <mergeCell ref="J5:J6"/>
    <mergeCell ref="A5:A6"/>
    <mergeCell ref="B5:B6"/>
    <mergeCell ref="D5:D6"/>
    <mergeCell ref="E5:E6"/>
    <mergeCell ref="F5:F6"/>
  </mergeCells>
  <phoneticPr fontId="7" type="noConversion"/>
  <pageMargins left="0.39370078740157483" right="0.39370078740157483" top="0.39370078740157483" bottom="0.39370078740157483" header="0" footer="0"/>
  <pageSetup paperSize="9" scale="9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Запасные части к буровым </vt:lpstr>
      <vt:lpstr>'Запасные части к буровым 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2026-07-22T08:04:13Z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