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1\Desktop\изделия из полипропилена 635\документация\"/>
    </mc:Choice>
  </mc:AlternateContent>
  <xr:revisionPtr revIDLastSave="0" documentId="13_ncr:1_{BB45AA61-7BDF-49A8-ADAE-0908675078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К" sheetId="17" r:id="rId1"/>
  </sheets>
  <definedNames>
    <definedName name="ЕП">#REF!</definedName>
    <definedName name="Замы">#REF!</definedName>
    <definedName name="Источники">#REF!</definedName>
    <definedName name="КС">#REF!</definedName>
    <definedName name="КС1">#REF!</definedName>
    <definedName name="Медизделие">#REF!</definedName>
    <definedName name="Нацрежим">#REF!</definedName>
    <definedName name="нмцк">#REF!</definedName>
    <definedName name="_xlnm.Print_Area" localSheetId="0">НМЦК!$A$1:$K$12</definedName>
    <definedName name="Оплата">#REF!</definedName>
    <definedName name="отделы">#REF!</definedName>
    <definedName name="ОФУ">#REF!</definedName>
    <definedName name="ОФУ1">#REF!</definedName>
    <definedName name="ПГПЗ">#REF!</definedName>
    <definedName name="Реестр">#REF!</definedName>
    <definedName name="Способ_закупки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9" i="17" l="1"/>
  <c r="I9" i="17"/>
  <c r="H9" i="17"/>
  <c r="K8" i="17"/>
  <c r="I8" i="17"/>
  <c r="H8" i="17"/>
  <c r="J9" i="17" l="1"/>
  <c r="J8" i="17"/>
  <c r="H7" i="17"/>
  <c r="I7" i="17"/>
  <c r="J7" i="17" s="1"/>
  <c r="K7" i="17"/>
  <c r="C10" i="17" s="1"/>
</calcChain>
</file>

<file path=xl/sharedStrings.xml><?xml version="1.0" encoding="utf-8"?>
<sst xmlns="http://schemas.openxmlformats.org/spreadsheetml/2006/main" count="26" uniqueCount="23">
  <si>
    <t>Кол-во</t>
  </si>
  <si>
    <t>ИТОГО</t>
  </si>
  <si>
    <t>шт.</t>
  </si>
  <si>
    <t>Расчет Н(М)ЦК по формуле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</si>
  <si>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</si>
  <si>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</si>
  <si>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r>
      <t>Средняя арифметическая цена за единицу     &lt;</t>
    </r>
    <r>
      <rPr>
        <b/>
        <i/>
        <sz val="12"/>
        <color indexed="8"/>
        <rFont val="Times New Roman"/>
        <family val="1"/>
        <charset val="204"/>
      </rPr>
      <t>ц</t>
    </r>
    <r>
      <rPr>
        <b/>
        <sz val="12"/>
        <color indexed="8"/>
        <rFont val="Times New Roman"/>
        <family val="1"/>
        <charset val="204"/>
      </rPr>
      <t xml:space="preserve">&gt; </t>
    </r>
  </si>
  <si>
    <t>Н(М)ЦК, определяемая методом сопоставимых рыночных цен (анализа рынка)</t>
  </si>
  <si>
    <t>Однородность совокупности значений выявленных цен, используемых в расчете Н(М)ЦК</t>
  </si>
  <si>
    <t>Коммерческие предложения (руб./ед.изм.)</t>
  </si>
  <si>
    <t>Ед. изм</t>
  </si>
  <si>
    <t>Наименование предмета контракта</t>
  </si>
  <si>
    <t>Метод сопоставимых рыночных цен (анализа рынка) является приоритетным для определения и обоснования НМЦК.
В целях определения начальной (максимальной) цены контракта на выполнение работ (оказание услуг) в порядке, установленном Законом о контрактной системе и приказом  Минэкономразвития России от 2 октября 2013 г.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осуществлена процедура получения ценовой информации путем направления запросов о предоставлении ценовой информации не менее пяти поставщикам (подрядчикам, исполнителям), обладающим опытом поставки аналогичных товаров, выполнения аналогичных работ, информация о которых имеется в свободном доступе (в частности, опубликована в печати, размещена на сайтах в сети «Интернет»).</t>
  </si>
  <si>
    <t>Используемый метод определения НМЦК</t>
  </si>
  <si>
    <t>Обоснование начальной (максимальной) цены контракта</t>
  </si>
  <si>
    <t xml:space="preserve">Приложение  к заявке-обоснованию                                                                            </t>
  </si>
  <si>
    <t>МКР 95*95*95, 4 стропы, верх сборка, дно глухое, 120гр</t>
  </si>
  <si>
    <t>МКР 95*95*95, 4 стропы, верх сборка, дно клапан, 120гр</t>
  </si>
  <si>
    <t>мешок п/п на 50кг, 56*108</t>
  </si>
  <si>
    <t>КП №б/н от 18.06.2026 г.</t>
  </si>
  <si>
    <t xml:space="preserve">КП №б/н от 19.06.2026 г. </t>
  </si>
  <si>
    <t>Наименование валюты: российский рубль.
В целях определения однородности совокупности значений выявленных цен, используемых в расчете начальной (максимальной) цены контракта, был рассчитан коэффициент вариации в соответствии с приказом  Минэкономразвития России от 2 октября 2013 г. № 567.                                                                                                                                                                                                                 Начальная (максимальная) цена контракта сформирована исходя из учета среднего значения стоимости товара и всех предусмотренных действующим законодательством Российской Федерации налогов, сборов и других обязательных платежей, а также иных расходов, связанных с исполнением контракта. 
Расчет выполнен «23» июня 2026 г.</t>
  </si>
  <si>
    <t xml:space="preserve">
                         Начальник ХО                                                           Рахматуллина Л.Т.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</si>
</sst>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72">
    <xf numFmtId="0" fontId="0" fillId="0" borderId="0" xfId="0"/>
    <xf numFmtId="0" fontId="15" fillId="0" borderId="0" xfId="0" applyFont="1"/>
    <xf numFmtId="0" fontId="16" fillId="0" borderId="0" xfId="0" applyFont="1" applyAlignment="1" applyProtection="1">
      <alignment vertical="center"/>
      <protection locked="0"/>
    </xf>
    <xf numFmtId="0" fontId="17" fillId="0" borderId="0" xfId="0" applyFont="1" applyAlignment="1">
      <alignment horizontal="center"/>
    </xf>
    <xf numFmtId="0" fontId="18" fillId="0" borderId="0" xfId="0" applyFont="1"/>
    <xf numFmtId="0" fontId="16" fillId="0" borderId="0" xfId="0" applyFont="1"/>
    <xf numFmtId="14" fontId="17" fillId="0" borderId="0" xfId="0" applyNumberFormat="1" applyFont="1"/>
    <xf numFmtId="0" fontId="17" fillId="0" borderId="0" xfId="0" applyFont="1" applyAlignment="1" applyProtection="1">
      <alignment vertical="center"/>
      <protection locked="0"/>
    </xf>
    <xf numFmtId="164" fontId="16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18" fillId="0" borderId="0" xfId="0" applyFont="1" applyAlignment="1">
      <alignment horizontal="left"/>
    </xf>
    <xf numFmtId="0" fontId="17" fillId="0" borderId="0" xfId="0" applyFont="1"/>
    <xf numFmtId="2" fontId="18" fillId="0" borderId="0" xfId="0" applyNumberFormat="1" applyFont="1" applyAlignment="1">
      <alignment vertical="center"/>
    </xf>
    <xf numFmtId="2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2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0" fontId="21" fillId="0" borderId="4" xfId="0" applyFont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center" vertical="center" wrapText="1"/>
    </xf>
    <xf numFmtId="10" fontId="20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center" textRotation="90" wrapText="1"/>
    </xf>
    <xf numFmtId="0" fontId="24" fillId="0" borderId="4" xfId="0" applyFont="1" applyBorder="1" applyAlignment="1" applyProtection="1">
      <alignment horizontal="center" vertical="center" textRotation="90" wrapText="1"/>
      <protection locked="0"/>
    </xf>
    <xf numFmtId="0" fontId="24" fillId="0" borderId="5" xfId="0" applyFont="1" applyBorder="1" applyAlignment="1">
      <alignment horizontal="center" vertical="center" textRotation="90" wrapText="1"/>
    </xf>
    <xf numFmtId="49" fontId="3" fillId="0" borderId="0" xfId="0" applyNumberFormat="1" applyFont="1" applyAlignment="1">
      <alignment horizontal="left"/>
    </xf>
    <xf numFmtId="2" fontId="8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4" xfId="0" applyFont="1" applyBorder="1" applyAlignment="1">
      <alignment vertical="center" wrapText="1"/>
    </xf>
    <xf numFmtId="0" fontId="15" fillId="0" borderId="4" xfId="0" applyFont="1" applyBorder="1"/>
    <xf numFmtId="0" fontId="2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left" vertical="top" wrapText="1"/>
    </xf>
    <xf numFmtId="0" fontId="26" fillId="0" borderId="6" xfId="0" applyFont="1" applyBorder="1" applyAlignment="1">
      <alignment horizontal="left" vertical="top" wrapText="1"/>
    </xf>
    <xf numFmtId="0" fontId="26" fillId="0" borderId="11" xfId="0" applyFont="1" applyBorder="1" applyAlignment="1">
      <alignment horizontal="left" vertical="top" wrapText="1"/>
    </xf>
    <xf numFmtId="0" fontId="26" fillId="0" borderId="9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6" fillId="0" borderId="8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/>
    </xf>
    <xf numFmtId="2" fontId="11" fillId="0" borderId="0" xfId="0" applyNumberFormat="1" applyFont="1" applyAlignment="1">
      <alignment horizontal="right" vertical="top" wrapText="1"/>
    </xf>
    <xf numFmtId="49" fontId="25" fillId="0" borderId="0" xfId="0" applyNumberFormat="1" applyFont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right" vertical="center" wrapText="1"/>
    </xf>
    <xf numFmtId="0" fontId="21" fillId="0" borderId="7" xfId="0" applyFont="1" applyBorder="1" applyAlignment="1">
      <alignment horizontal="right" vertical="center" wrapText="1"/>
    </xf>
    <xf numFmtId="0" fontId="21" fillId="0" borderId="2" xfId="0" applyFont="1" applyBorder="1" applyAlignment="1">
      <alignment horizontal="right" vertical="center" wrapText="1"/>
    </xf>
    <xf numFmtId="2" fontId="18" fillId="0" borderId="0" xfId="0" applyNumberFormat="1" applyFont="1" applyAlignment="1">
      <alignment horizontal="right" vertical="center"/>
    </xf>
    <xf numFmtId="2" fontId="21" fillId="0" borderId="3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2" fontId="21" fillId="0" borderId="2" xfId="0" applyNumberFormat="1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</cellXfs>
  <cellStyles count="7">
    <cellStyle name="Гиперссылка" xfId="5" builtinId="8" hidden="1"/>
    <cellStyle name="Обычный" xfId="0" builtinId="0"/>
    <cellStyle name="Обычный 2" xfId="1" xr:uid="{00000000-0005-0000-0000-000002000000}"/>
    <cellStyle name="Обычный 3" xfId="2" xr:uid="{00000000-0005-0000-0000-000003000000}"/>
    <cellStyle name="Обычный 4" xfId="4" xr:uid="{00000000-0005-0000-0000-000004000000}"/>
    <cellStyle name="Открывавшаяся гиперссылка" xfId="6" builtinId="9" hidden="1"/>
    <cellStyle name="Процентный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5</xdr:row>
      <xdr:rowOff>1781175</xdr:rowOff>
    </xdr:from>
    <xdr:to>
      <xdr:col>10</xdr:col>
      <xdr:colOff>9525</xdr:colOff>
      <xdr:row>5</xdr:row>
      <xdr:rowOff>2257425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AD23D-E8AA-42B0-ADD1-31CD096FA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14300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5</xdr:row>
      <xdr:rowOff>1228725</xdr:rowOff>
    </xdr:from>
    <xdr:to>
      <xdr:col>9</xdr:col>
      <xdr:colOff>0</xdr:colOff>
      <xdr:row>5</xdr:row>
      <xdr:rowOff>1666875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2B8655-8CB7-4FBA-8631-334E56EA0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1430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</xdr:colOff>
      <xdr:row>5</xdr:row>
      <xdr:rowOff>2181225</xdr:rowOff>
    </xdr:from>
    <xdr:to>
      <xdr:col>11</xdr:col>
      <xdr:colOff>0</xdr:colOff>
      <xdr:row>5</xdr:row>
      <xdr:rowOff>2581275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FDDB0DD9-EAC7-4170-BA00-415305F9B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11430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238125</xdr:colOff>
      <xdr:row>5</xdr:row>
      <xdr:rowOff>1866900</xdr:rowOff>
    </xdr:from>
    <xdr:to>
      <xdr:col>10</xdr:col>
      <xdr:colOff>381000</xdr:colOff>
      <xdr:row>5</xdr:row>
      <xdr:rowOff>2085975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EC366F2E-C75B-4B78-BE0B-8C7CC07BD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11430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4"/>
  <sheetViews>
    <sheetView tabSelected="1" view="pageBreakPreview" topLeftCell="A5" zoomScale="62" zoomScaleNormal="75" zoomScaleSheetLayoutView="62" workbookViewId="0">
      <selection activeCell="Q11" sqref="Q11:R11"/>
    </sheetView>
  </sheetViews>
  <sheetFormatPr defaultColWidth="9.140625" defaultRowHeight="12.75" x14ac:dyDescent="0.2"/>
  <cols>
    <col min="1" max="1" width="4.7109375" style="1" customWidth="1"/>
    <col min="2" max="2" width="21" style="1" customWidth="1"/>
    <col min="3" max="3" width="5.85546875" style="1" customWidth="1"/>
    <col min="4" max="4" width="6.85546875" style="1" customWidth="1"/>
    <col min="5" max="7" width="13.42578125" style="1" customWidth="1"/>
    <col min="8" max="8" width="16" style="1" customWidth="1"/>
    <col min="9" max="9" width="16.28515625" style="1" customWidth="1"/>
    <col min="10" max="10" width="21.42578125" style="1" customWidth="1"/>
    <col min="11" max="11" width="31.7109375" style="1" customWidth="1"/>
    <col min="12" max="12" width="9.140625" style="1" hidden="1" customWidth="1"/>
    <col min="13" max="16384" width="9.140625" style="1"/>
  </cols>
  <sheetData>
    <row r="1" spans="1:12" ht="27.75" customHeight="1" x14ac:dyDescent="0.2">
      <c r="A1" s="39"/>
      <c r="B1" s="39"/>
      <c r="C1" s="39"/>
      <c r="D1" s="39"/>
      <c r="E1" s="38"/>
      <c r="F1" s="38"/>
      <c r="G1" s="38"/>
      <c r="H1" s="38"/>
      <c r="I1" s="57" t="s">
        <v>15</v>
      </c>
      <c r="J1" s="57"/>
      <c r="K1" s="57"/>
    </row>
    <row r="2" spans="1:12" ht="54" customHeight="1" x14ac:dyDescent="0.2">
      <c r="A2" s="58" t="s">
        <v>14</v>
      </c>
      <c r="B2" s="58"/>
      <c r="C2" s="58"/>
      <c r="D2" s="58"/>
      <c r="E2" s="58"/>
      <c r="F2" s="58"/>
      <c r="G2" s="58"/>
      <c r="H2" s="58"/>
      <c r="I2" s="58"/>
      <c r="J2" s="58"/>
      <c r="K2" s="37"/>
    </row>
    <row r="3" spans="1:12" ht="123.75" customHeight="1" x14ac:dyDescent="0.2">
      <c r="A3" s="44" t="s">
        <v>13</v>
      </c>
      <c r="B3" s="45"/>
      <c r="C3" s="48" t="s">
        <v>12</v>
      </c>
      <c r="D3" s="49"/>
      <c r="E3" s="49"/>
      <c r="F3" s="49"/>
      <c r="G3" s="49"/>
      <c r="H3" s="49"/>
      <c r="I3" s="49"/>
      <c r="J3" s="49"/>
      <c r="K3" s="50"/>
    </row>
    <row r="4" spans="1:12" ht="14.25" hidden="1" customHeight="1" x14ac:dyDescent="0.2">
      <c r="A4" s="46"/>
      <c r="B4" s="47"/>
      <c r="C4" s="51"/>
      <c r="D4" s="52"/>
      <c r="E4" s="52"/>
      <c r="F4" s="52"/>
      <c r="G4" s="52"/>
      <c r="H4" s="52"/>
      <c r="I4" s="52"/>
      <c r="J4" s="52"/>
      <c r="K4" s="53"/>
    </row>
    <row r="5" spans="1:12" ht="51.75" customHeight="1" x14ac:dyDescent="0.2">
      <c r="A5" s="41"/>
      <c r="B5" s="71" t="s">
        <v>11</v>
      </c>
      <c r="C5" s="69" t="s">
        <v>10</v>
      </c>
      <c r="D5" s="69" t="s">
        <v>0</v>
      </c>
      <c r="E5" s="59" t="s">
        <v>9</v>
      </c>
      <c r="F5" s="60"/>
      <c r="G5" s="61"/>
      <c r="H5" s="66" t="s">
        <v>8</v>
      </c>
      <c r="I5" s="67"/>
      <c r="J5" s="68"/>
      <c r="K5" s="33" t="s">
        <v>7</v>
      </c>
    </row>
    <row r="6" spans="1:12" s="23" customFormat="1" ht="226.5" customHeight="1" x14ac:dyDescent="0.2">
      <c r="A6" s="41"/>
      <c r="B6" s="71"/>
      <c r="C6" s="70"/>
      <c r="D6" s="70"/>
      <c r="E6" s="36" t="s">
        <v>19</v>
      </c>
      <c r="F6" s="35" t="s">
        <v>20</v>
      </c>
      <c r="G6" s="34" t="s">
        <v>20</v>
      </c>
      <c r="H6" s="33" t="s">
        <v>6</v>
      </c>
      <c r="I6" s="33" t="s">
        <v>5</v>
      </c>
      <c r="J6" s="33" t="s">
        <v>4</v>
      </c>
      <c r="K6" s="32" t="s">
        <v>3</v>
      </c>
    </row>
    <row r="7" spans="1:12" s="18" customFormat="1" ht="120.75" customHeight="1" x14ac:dyDescent="0.25">
      <c r="A7" s="43">
        <v>1</v>
      </c>
      <c r="B7" s="42" t="s">
        <v>16</v>
      </c>
      <c r="C7" s="31" t="s">
        <v>2</v>
      </c>
      <c r="D7" s="30">
        <v>900</v>
      </c>
      <c r="E7" s="29">
        <v>478</v>
      </c>
      <c r="F7" s="29">
        <v>486</v>
      </c>
      <c r="G7" s="29">
        <v>484</v>
      </c>
      <c r="H7" s="28">
        <f>AVERAGE(E7:G7)</f>
        <v>482.66666666666669</v>
      </c>
      <c r="I7" s="27">
        <f>STDEV(E7:G7)</f>
        <v>4.1633319989322661</v>
      </c>
      <c r="J7" s="26">
        <f>I7/H7</f>
        <v>8.625687843091711E-3</v>
      </c>
      <c r="K7" s="25">
        <f>D7*SUM(E7:G7)/COLUMNS(E7:G7)</f>
        <v>434400</v>
      </c>
    </row>
    <row r="8" spans="1:12" s="18" customFormat="1" ht="120.75" customHeight="1" x14ac:dyDescent="0.25">
      <c r="A8" s="43">
        <v>2</v>
      </c>
      <c r="B8" s="42" t="s">
        <v>17</v>
      </c>
      <c r="C8" s="31" t="s">
        <v>2</v>
      </c>
      <c r="D8" s="30">
        <v>250</v>
      </c>
      <c r="E8" s="29">
        <v>489</v>
      </c>
      <c r="F8" s="29">
        <v>498</v>
      </c>
      <c r="G8" s="29">
        <v>496</v>
      </c>
      <c r="H8" s="28">
        <f t="shared" ref="H8:H9" si="0">AVERAGE(E8:G8)</f>
        <v>494.33333333333331</v>
      </c>
      <c r="I8" s="27">
        <f t="shared" ref="I8:I9" si="1">STDEV(E8:G8)</f>
        <v>4.7258156262526088</v>
      </c>
      <c r="J8" s="26">
        <f t="shared" ref="J8:J9" si="2">I8/H8</f>
        <v>9.5599776660538274E-3</v>
      </c>
      <c r="K8" s="25">
        <f t="shared" ref="K8:K9" si="3">D8*SUM(E8:G8)/COLUMNS(E8:G8)</f>
        <v>123583.33333333333</v>
      </c>
    </row>
    <row r="9" spans="1:12" s="18" customFormat="1" ht="120.75" customHeight="1" x14ac:dyDescent="0.25">
      <c r="A9" s="43">
        <v>3</v>
      </c>
      <c r="B9" s="40" t="s">
        <v>18</v>
      </c>
      <c r="C9" s="31" t="s">
        <v>2</v>
      </c>
      <c r="D9" s="30">
        <v>4000</v>
      </c>
      <c r="E9" s="29">
        <v>18.899999999999999</v>
      </c>
      <c r="F9" s="29">
        <v>19.8</v>
      </c>
      <c r="G9" s="29">
        <v>19.100000000000001</v>
      </c>
      <c r="H9" s="28">
        <f t="shared" si="0"/>
        <v>19.266666666666669</v>
      </c>
      <c r="I9" s="27">
        <f t="shared" si="1"/>
        <v>0.47258156262526158</v>
      </c>
      <c r="J9" s="26">
        <f t="shared" si="2"/>
        <v>2.4528454807539526E-2</v>
      </c>
      <c r="K9" s="25">
        <f t="shared" si="3"/>
        <v>77066.666666666672</v>
      </c>
    </row>
    <row r="10" spans="1:12" s="18" customFormat="1" ht="23.25" customHeight="1" x14ac:dyDescent="0.2">
      <c r="A10" s="41"/>
      <c r="B10" s="24" t="s">
        <v>1</v>
      </c>
      <c r="C10" s="62">
        <f>K7+K8+K9</f>
        <v>635050</v>
      </c>
      <c r="D10" s="63"/>
      <c r="E10" s="63"/>
      <c r="F10" s="63"/>
      <c r="G10" s="63"/>
      <c r="H10" s="63"/>
      <c r="I10" s="63"/>
      <c r="J10" s="63"/>
      <c r="K10" s="64"/>
    </row>
    <row r="11" spans="1:12" ht="95.25" customHeight="1" x14ac:dyDescent="0.2">
      <c r="B11" s="51" t="s">
        <v>21</v>
      </c>
      <c r="C11" s="55"/>
      <c r="D11" s="55"/>
      <c r="E11" s="55"/>
      <c r="F11" s="55"/>
      <c r="G11" s="55"/>
      <c r="H11" s="55"/>
      <c r="I11" s="55"/>
      <c r="J11" s="55"/>
      <c r="K11" s="55"/>
      <c r="L11" s="56"/>
    </row>
    <row r="12" spans="1:12" s="11" customFormat="1" ht="40.5" customHeight="1" x14ac:dyDescent="0.2">
      <c r="A12" s="23"/>
      <c r="B12" s="54" t="s">
        <v>22</v>
      </c>
      <c r="C12" s="54"/>
      <c r="D12" s="54"/>
      <c r="E12" s="54"/>
      <c r="F12" s="54"/>
      <c r="G12" s="54"/>
      <c r="H12" s="54"/>
      <c r="I12" s="54"/>
      <c r="J12" s="54"/>
      <c r="K12" s="54"/>
      <c r="L12" s="1"/>
    </row>
    <row r="13" spans="1:12" s="11" customFormat="1" ht="18.75" x14ac:dyDescent="0.25">
      <c r="A13" s="18"/>
      <c r="B13" s="16"/>
      <c r="C13" s="22"/>
      <c r="D13" s="22"/>
      <c r="E13" s="19"/>
      <c r="F13" s="19"/>
      <c r="G13" s="19"/>
      <c r="H13" s="21"/>
      <c r="I13" s="20"/>
      <c r="J13" s="20"/>
      <c r="K13" s="19"/>
    </row>
    <row r="14" spans="1:12" ht="19.5" customHeight="1" x14ac:dyDescent="0.2">
      <c r="A14" s="18"/>
      <c r="B14" s="17"/>
      <c r="C14" s="17"/>
      <c r="D14" s="17"/>
      <c r="E14" s="17"/>
      <c r="F14" s="17"/>
      <c r="G14" s="17"/>
      <c r="H14" s="16"/>
      <c r="I14" s="65"/>
      <c r="J14" s="65"/>
      <c r="K14" s="14"/>
      <c r="L14" s="11"/>
    </row>
    <row r="15" spans="1:12" s="11" customFormat="1" ht="18.75" x14ac:dyDescent="0.2">
      <c r="A15" s="18"/>
      <c r="B15" s="17"/>
      <c r="C15" s="17"/>
      <c r="D15" s="17"/>
      <c r="E15" s="17"/>
      <c r="F15" s="17"/>
      <c r="G15" s="17"/>
      <c r="H15" s="16"/>
      <c r="I15" s="65"/>
      <c r="J15" s="65"/>
      <c r="K15" s="14"/>
      <c r="L15" s="1"/>
    </row>
    <row r="16" spans="1:12" s="11" customFormat="1" ht="18.75" x14ac:dyDescent="0.3">
      <c r="A16" s="1"/>
      <c r="B16" s="12"/>
      <c r="C16" s="16"/>
      <c r="D16" s="16"/>
      <c r="E16" s="16"/>
      <c r="F16" s="16"/>
      <c r="G16" s="16"/>
      <c r="H16" s="16"/>
      <c r="I16" s="15"/>
      <c r="J16" s="15"/>
      <c r="K16" s="14"/>
    </row>
    <row r="17" spans="1:12" ht="18.75" x14ac:dyDescent="0.3">
      <c r="A17" s="11"/>
      <c r="B17" s="10"/>
      <c r="C17" s="5"/>
      <c r="D17" s="5"/>
      <c r="E17" s="5"/>
      <c r="F17" s="5"/>
      <c r="G17" s="5"/>
      <c r="H17" s="6"/>
      <c r="I17" s="13"/>
      <c r="J17" s="13"/>
      <c r="K17" s="4"/>
      <c r="L17" s="11"/>
    </row>
    <row r="18" spans="1:12" ht="18.75" x14ac:dyDescent="0.3">
      <c r="A18" s="11"/>
      <c r="B18" s="10"/>
      <c r="C18" s="10"/>
      <c r="D18" s="5"/>
      <c r="E18" s="9"/>
      <c r="F18" s="9"/>
      <c r="G18" s="8"/>
      <c r="H18" s="3"/>
      <c r="I18" s="2"/>
      <c r="J18" s="7"/>
      <c r="K18" s="2"/>
    </row>
    <row r="19" spans="1:12" ht="18.75" x14ac:dyDescent="0.3">
      <c r="B19" s="12"/>
      <c r="C19" s="10"/>
      <c r="D19" s="5"/>
      <c r="E19" s="9"/>
      <c r="F19" s="9"/>
      <c r="G19" s="8"/>
      <c r="H19" s="2"/>
      <c r="I19" s="2"/>
      <c r="J19" s="2"/>
      <c r="K19" s="2"/>
    </row>
    <row r="20" spans="1:12" ht="18.75" x14ac:dyDescent="0.3">
      <c r="A20" s="11"/>
      <c r="B20" s="10"/>
      <c r="C20" s="5"/>
      <c r="D20" s="5"/>
      <c r="E20" s="5"/>
      <c r="F20" s="5"/>
      <c r="G20" s="5"/>
      <c r="H20" s="6"/>
      <c r="I20" s="5"/>
      <c r="J20" s="5"/>
      <c r="K20" s="4"/>
    </row>
    <row r="21" spans="1:12" ht="18.75" x14ac:dyDescent="0.3">
      <c r="A21" s="11"/>
      <c r="B21" s="10"/>
      <c r="C21" s="10"/>
      <c r="D21" s="5"/>
      <c r="E21" s="9"/>
      <c r="F21" s="9"/>
      <c r="G21" s="8"/>
      <c r="H21" s="3"/>
      <c r="I21" s="2"/>
      <c r="J21" s="7"/>
      <c r="K21" s="2"/>
    </row>
    <row r="22" spans="1:12" ht="18.75" x14ac:dyDescent="0.3">
      <c r="C22" s="10"/>
      <c r="D22" s="5"/>
      <c r="E22" s="9"/>
      <c r="F22" s="9"/>
      <c r="G22" s="8"/>
      <c r="H22" s="3"/>
      <c r="I22" s="2"/>
      <c r="J22" s="7"/>
      <c r="K22" s="2"/>
    </row>
    <row r="23" spans="1:12" ht="18.75" x14ac:dyDescent="0.3">
      <c r="D23" s="5"/>
      <c r="H23" s="6"/>
      <c r="I23" s="5"/>
      <c r="J23" s="5"/>
      <c r="K23" s="4"/>
    </row>
    <row r="24" spans="1:12" ht="18.75" x14ac:dyDescent="0.3">
      <c r="H24" s="3"/>
      <c r="I24" s="2"/>
    </row>
  </sheetData>
  <mergeCells count="14">
    <mergeCell ref="I15:J15"/>
    <mergeCell ref="H5:J5"/>
    <mergeCell ref="D5:D6"/>
    <mergeCell ref="B5:B6"/>
    <mergeCell ref="C5:C6"/>
    <mergeCell ref="I14:J14"/>
    <mergeCell ref="A3:B4"/>
    <mergeCell ref="C3:K4"/>
    <mergeCell ref="B12:K12"/>
    <mergeCell ref="B11:L11"/>
    <mergeCell ref="I1:K1"/>
    <mergeCell ref="A2:J2"/>
    <mergeCell ref="E5:G5"/>
    <mergeCell ref="C10:K10"/>
  </mergeCells>
  <pageMargins left="0.48" right="0.48" top="0.28999999999999998" bottom="0.15" header="0.17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Ural Ibragimov</dc:creator>
  <cp:lastModifiedBy>1</cp:lastModifiedBy>
  <cp:lastPrinted>2026-06-23T03:02:27Z</cp:lastPrinted>
  <dcterms:created xsi:type="dcterms:W3CDTF">2018-11-19T13:02:53Z</dcterms:created>
  <dcterms:modified xsi:type="dcterms:W3CDTF">2026-07-23T09:10:15Z</dcterms:modified>
</cp:coreProperties>
</file>