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ОИ документы\ЗАКУПКИ 2026\Дез средства\"/>
    </mc:Choice>
  </mc:AlternateContent>
  <xr:revisionPtr revIDLastSave="0" documentId="13_ncr:1_{01D2E1B0-F268-401A-B977-D9F6B34E7F3B}" xr6:coauthVersionLast="47" xr6:coauthVersionMax="47" xr10:uidLastSave="{00000000-0000-0000-0000-000000000000}"/>
  <bookViews>
    <workbookView xWindow="780" yWindow="270" windowWidth="27120" windowHeight="15330" tabRatio="500" xr2:uid="{00000000-000D-0000-FFFF-FFFF00000000}"/>
  </bookViews>
  <sheets>
    <sheet name="дезы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0" i="1" l="1"/>
  <c r="N10" i="1" s="1"/>
  <c r="O10" i="1" s="1"/>
  <c r="L21" i="1"/>
  <c r="M21" i="1" s="1"/>
  <c r="K21" i="1"/>
  <c r="N21" i="1" s="1"/>
  <c r="O21" i="1" s="1"/>
  <c r="L20" i="1" l="1"/>
  <c r="K20" i="1"/>
  <c r="N20" i="1" s="1"/>
  <c r="O20" i="1" s="1"/>
  <c r="L19" i="1"/>
  <c r="K19" i="1"/>
  <c r="N19" i="1" s="1"/>
  <c r="O19" i="1" s="1"/>
  <c r="L18" i="1"/>
  <c r="K18" i="1"/>
  <c r="N18" i="1" s="1"/>
  <c r="O18" i="1" s="1"/>
  <c r="L17" i="1"/>
  <c r="K17" i="1"/>
  <c r="N17" i="1" s="1"/>
  <c r="O17" i="1" s="1"/>
  <c r="L16" i="1"/>
  <c r="K16" i="1"/>
  <c r="N16" i="1" s="1"/>
  <c r="O16" i="1" s="1"/>
  <c r="L15" i="1"/>
  <c r="K15" i="1"/>
  <c r="N15" i="1" s="1"/>
  <c r="O15" i="1" s="1"/>
  <c r="K5" i="1"/>
  <c r="N5" i="1" s="1"/>
  <c r="O5" i="1" s="1"/>
  <c r="L13" i="1"/>
  <c r="K13" i="1"/>
  <c r="N13" i="1" s="1"/>
  <c r="O13" i="1" s="1"/>
  <c r="L11" i="1"/>
  <c r="K11" i="1"/>
  <c r="N11" i="1" s="1"/>
  <c r="O11" i="1" s="1"/>
  <c r="L10" i="1"/>
  <c r="M10" i="1" s="1"/>
  <c r="L8" i="1"/>
  <c r="K8" i="1"/>
  <c r="N8" i="1" s="1"/>
  <c r="O8" i="1" s="1"/>
  <c r="L7" i="1"/>
  <c r="K7" i="1"/>
  <c r="N7" i="1" s="1"/>
  <c r="O7" i="1" s="1"/>
  <c r="L6" i="1"/>
  <c r="K6" i="1"/>
  <c r="N6" i="1" s="1"/>
  <c r="O6" i="1" s="1"/>
  <c r="L9" i="1"/>
  <c r="L12" i="1"/>
  <c r="L14" i="1"/>
  <c r="L5" i="1"/>
  <c r="K9" i="1"/>
  <c r="K12" i="1"/>
  <c r="K14" i="1"/>
  <c r="M11" i="1" l="1"/>
  <c r="M13" i="1"/>
  <c r="M20" i="1"/>
  <c r="M16" i="1"/>
  <c r="M18" i="1"/>
  <c r="M17" i="1"/>
  <c r="M15" i="1"/>
  <c r="M19" i="1"/>
  <c r="M7" i="1"/>
  <c r="M8" i="1"/>
  <c r="M6" i="1"/>
  <c r="M5" i="1"/>
  <c r="N12" i="1"/>
  <c r="O12" i="1" s="1"/>
  <c r="N9" i="1"/>
  <c r="O9" i="1" s="1"/>
  <c r="N14" i="1" l="1"/>
  <c r="O14" i="1" s="1"/>
  <c r="O22" i="1" s="1"/>
  <c r="M14" i="1" l="1"/>
  <c r="M9" i="1"/>
  <c r="M12" i="1"/>
</calcChain>
</file>

<file path=xl/sharedStrings.xml><?xml version="1.0" encoding="utf-8"?>
<sst xmlns="http://schemas.openxmlformats.org/spreadsheetml/2006/main" count="60" uniqueCount="47">
  <si>
    <t>№</t>
  </si>
  <si>
    <t xml:space="preserve">Наименование </t>
  </si>
  <si>
    <t>Ед. изм</t>
  </si>
  <si>
    <t xml:space="preserve">Необходимое для закупки количество </t>
  </si>
  <si>
    <t>Коммерческие предложения (руб./ед.изм.)</t>
  </si>
  <si>
    <t>Однородность совокупности значений выявленных цен, используемых в расчете Н(М)ЦД</t>
  </si>
  <si>
    <t>Н(М)ЦД,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</si>
  <si>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</si>
  <si>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</si>
  <si>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с округлением (вниз) до сотых долей после запятой (руб.)</t>
  </si>
  <si>
    <t xml:space="preserve">                    подпись</t>
  </si>
  <si>
    <r>
      <t xml:space="preserve">коэффициент вариации цен V (%)           </t>
    </r>
    <r>
      <rPr>
        <i/>
        <sz val="12"/>
        <color rgb="FF000000"/>
        <rFont val="Times New Roman"/>
        <family val="1"/>
        <charset val="204"/>
      </rPr>
      <t xml:space="preserve">         (не должен превышать 33%)</t>
    </r>
  </si>
  <si>
    <t>Н(М)ЦД  с учетом округления цены за единицу (руб.)</t>
  </si>
  <si>
    <t xml:space="preserve">                    Экономист</t>
  </si>
  <si>
    <t>ПРИЛОЖЕНИЕ №4 к документации</t>
  </si>
  <si>
    <t>литр</t>
  </si>
  <si>
    <t>Дезинфицирующее средство «Медилис Ципер» или эквивалент</t>
  </si>
  <si>
    <t>Дезинфицирующее средство «Рик-Д» или эквивалент</t>
  </si>
  <si>
    <t>Дезинфицирующее средство «Дезилокс» или эквивалент</t>
  </si>
  <si>
    <t>Дезинфицирующее средство «Делия комби» или эквивалент</t>
  </si>
  <si>
    <t xml:space="preserve"> Главный бухгалтер</t>
  </si>
  <si>
    <t>Итого</t>
  </si>
  <si>
    <t>шт</t>
  </si>
  <si>
    <t>Поставщик №3</t>
  </si>
  <si>
    <t>Поставщик №4</t>
  </si>
  <si>
    <t>Поставщик №5</t>
  </si>
  <si>
    <t>Дезинфицирующее средство «Эко-хлор» № 300, 3,4г. или эквивалент</t>
  </si>
  <si>
    <t xml:space="preserve">Дезинфицирующее средство Део-хлор люкс
№ 600 1,7г или эквивалент
</t>
  </si>
  <si>
    <t xml:space="preserve">Дезинфицирующее средство Део-бактер лайт» или эквивалент
</t>
  </si>
  <si>
    <t>Поставщик №1</t>
  </si>
  <si>
    <t>Поставщик №2</t>
  </si>
  <si>
    <t>Дезинфицирующее средство «Дюльбак» или эквивалент</t>
  </si>
  <si>
    <t>Н.А. Курзенева</t>
  </si>
  <si>
    <t>М.В. Ланец</t>
  </si>
  <si>
    <t>Дезинфицирующее средство Део-хлор люкс
№ 600 3,4г. или эквивалент</t>
  </si>
  <si>
    <t xml:space="preserve">Средство дезинфицирующее «Часамин» или эквивалент
</t>
  </si>
  <si>
    <t>Дезинфицирующее средство «Эдель» или эквивалент</t>
  </si>
  <si>
    <t>Полоски индикаторные для экспресс-контроля SeptyTest «Дюльбак» -100 шт.</t>
  </si>
  <si>
    <t>Полоски индикаторные для экспресс-контроля SeptyTest  «Часамин» - 100 шт.</t>
  </si>
  <si>
    <t>Полоски индикаторные для экспресс-контроля SeptyTest «Дезилокс» - 100 шт.</t>
  </si>
  <si>
    <t>Полоски индикаторные для экспресс-контроля SeptyTest «Део-бактер» - 100 шт.</t>
  </si>
  <si>
    <t>уп</t>
  </si>
  <si>
    <t>кг</t>
  </si>
  <si>
    <t>Полоски индикаторные для экспресс-контроля SeptyTest "Активный хлор" 100 шт</t>
  </si>
  <si>
    <t>Дезинфицирующее средство «Сигма» № 300, 3,4г. или эквивалент</t>
  </si>
  <si>
    <t>Дата  подготовки  обоснования  НМЦ  договора:       07.07.2026 г.</t>
  </si>
  <si>
    <t xml:space="preserve">Обоснование начальной (максимальной) цены договора на поставку дезинфицирующих средств для нужд                                                              ГАСУСО СО «Тавдинский ДСО»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</si>
</sst>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 applyProtection="1">
      <alignment horizontal="center" vertical="center" wrapText="1"/>
      <protection locked="0"/>
    </xf>
    <xf numFmtId="2" fontId="6" fillId="0" borderId="2" xfId="0" applyNumberFormat="1" applyFont="1" applyBorder="1" applyAlignment="1" applyProtection="1">
      <alignment horizontal="center" vertical="center"/>
      <protection hidden="1"/>
    </xf>
    <xf numFmtId="39" fontId="6" fillId="0" borderId="2" xfId="0" applyNumberFormat="1" applyFont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>
      <alignment vertical="top" wrapText="1"/>
    </xf>
    <xf numFmtId="0" fontId="1" fillId="0" borderId="0" xfId="0" applyFont="1" applyAlignment="1" applyProtection="1">
      <alignment vertical="top"/>
      <protection locked="0"/>
    </xf>
    <xf numFmtId="0" fontId="7" fillId="0" borderId="2" xfId="0" applyFont="1" applyBorder="1" applyAlignment="1">
      <alignment horizontal="center" vertical="top" wrapText="1"/>
    </xf>
    <xf numFmtId="0" fontId="3" fillId="0" borderId="2" xfId="0" applyFont="1" applyBorder="1" applyAlignment="1" applyProtection="1">
      <alignment vertical="center"/>
      <protection locked="0"/>
    </xf>
    <xf numFmtId="2" fontId="4" fillId="0" borderId="2" xfId="0" applyNumberFormat="1" applyFont="1" applyBorder="1" applyAlignment="1" applyProtection="1">
      <alignment vertical="center"/>
      <protection locked="0"/>
    </xf>
    <xf numFmtId="2" fontId="3" fillId="0" borderId="2" xfId="0" applyNumberFormat="1" applyFont="1" applyBorder="1" applyAlignment="1" applyProtection="1">
      <alignment vertical="center"/>
      <protection locked="0"/>
    </xf>
    <xf numFmtId="0" fontId="8" fillId="0" borderId="0" xfId="0" applyFont="1"/>
    <xf numFmtId="0" fontId="7" fillId="0" borderId="1" xfId="0" applyFont="1" applyBorder="1" applyAlignment="1" applyProtection="1">
      <alignment horizontal="center" vertical="top" textRotation="90" wrapText="1"/>
      <protection locked="0"/>
    </xf>
    <xf numFmtId="0" fontId="6" fillId="0" borderId="1" xfId="0" applyFont="1" applyBorder="1" applyAlignment="1" applyProtection="1">
      <alignment horizontal="center" textRotation="90" wrapText="1"/>
      <protection locked="0"/>
    </xf>
    <xf numFmtId="0" fontId="7" fillId="2" borderId="2" xfId="0" applyFont="1" applyFill="1" applyBorder="1" applyAlignment="1">
      <alignment vertical="top" wrapText="1"/>
    </xf>
    <xf numFmtId="0" fontId="12" fillId="0" borderId="1" xfId="1" applyBorder="1" applyAlignment="1" applyProtection="1">
      <alignment horizontal="center" vertical="top" textRotation="90" wrapText="1"/>
      <protection locked="0"/>
    </xf>
    <xf numFmtId="0" fontId="6" fillId="0" borderId="2" xfId="0" applyFont="1" applyBorder="1" applyAlignment="1">
      <alignment horizontal="justify" vertical="top"/>
    </xf>
    <xf numFmtId="4" fontId="6" fillId="0" borderId="2" xfId="0" applyNumberFormat="1" applyFont="1" applyBorder="1" applyAlignment="1" applyProtection="1">
      <alignment horizontal="right" vertical="center" wrapText="1"/>
      <protection hidden="1"/>
    </xf>
    <xf numFmtId="4" fontId="10" fillId="0" borderId="2" xfId="0" applyNumberFormat="1" applyFont="1" applyBorder="1" applyAlignment="1">
      <alignment vertical="center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/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/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4" xfId="0" applyFont="1" applyBorder="1"/>
    <xf numFmtId="0" fontId="6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>
      <alignment horizontal="center" vertical="center"/>
    </xf>
    <xf numFmtId="0" fontId="13" fillId="0" borderId="0" xfId="0" applyFont="1" applyAlignment="1" applyProtection="1">
      <alignment horizontal="center" wrapText="1"/>
      <protection locked="0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6" fillId="0" borderId="2" xfId="0" applyFont="1" applyBorder="1" applyAlignment="1" applyProtection="1">
      <alignment horizontal="center" vertical="top" wrapText="1"/>
      <protection locked="0"/>
    </xf>
    <xf numFmtId="2" fontId="6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right" vertical="top"/>
      <protection locked="0"/>
    </xf>
    <xf numFmtId="0" fontId="11" fillId="0" borderId="0" xfId="0" applyFont="1" applyAlignment="1">
      <alignment horizontal="right"/>
    </xf>
    <xf numFmtId="0" fontId="3" fillId="0" borderId="0" xfId="0" applyFont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center" textRotation="90" wrapText="1"/>
      <protection locked="0"/>
    </xf>
    <xf numFmtId="0" fontId="6" fillId="0" borderId="6" xfId="0" applyFont="1" applyBorder="1" applyAlignment="1" applyProtection="1">
      <alignment horizontal="center" vertical="center" textRotation="90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</cellXfs>
  <cellStyles count="2">
    <cellStyle name="Гиперссылка" xfId="1" builtinId="8"/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46"/>
  <sheetViews>
    <sheetView tabSelected="1" topLeftCell="A10" zoomScale="86" zoomScaleNormal="86" workbookViewId="0">
      <selection activeCell="A3" sqref="A3:A4"/>
    </sheetView>
  </sheetViews>
  <sheetFormatPr defaultColWidth="9.140625" defaultRowHeight="15" x14ac:dyDescent="0.25"/>
  <cols>
    <col min="1" max="1" width="5.5703125" style="16" customWidth="1"/>
    <col min="2" max="2" width="57.5703125" style="16" customWidth="1"/>
    <col min="3" max="3" width="11.42578125" style="1" customWidth="1"/>
    <col min="4" max="4" width="9.5703125" style="1" customWidth="1"/>
    <col min="5" max="5" width="10" style="1" hidden="1" customWidth="1"/>
    <col min="6" max="8" width="12.140625" style="1" customWidth="1"/>
    <col min="9" max="10" width="12.140625" style="1" hidden="1" customWidth="1"/>
    <col min="11" max="14" width="12.140625" style="1" customWidth="1"/>
    <col min="15" max="15" width="14" style="1" customWidth="1"/>
    <col min="16" max="16" width="11.85546875" style="1" customWidth="1"/>
    <col min="17" max="17" width="10.42578125" style="1" customWidth="1"/>
    <col min="18" max="18" width="10.7109375" style="1" customWidth="1"/>
    <col min="19" max="19" width="14" style="1" customWidth="1"/>
    <col min="20" max="1025" width="9.140625" style="1"/>
    <col min="1026" max="16384" width="9.140625" style="21"/>
  </cols>
  <sheetData>
    <row r="1" spans="1:15" ht="15.75" x14ac:dyDescent="0.25">
      <c r="A1" s="43" t="s">
        <v>14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64.5" customHeight="1" x14ac:dyDescent="0.25">
      <c r="A2" s="46" t="s">
        <v>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8"/>
    </row>
    <row r="3" spans="1:15" ht="64.5" customHeight="1" x14ac:dyDescent="0.25">
      <c r="A3" s="49" t="s">
        <v>0</v>
      </c>
      <c r="B3" s="50" t="s">
        <v>1</v>
      </c>
      <c r="C3" s="50" t="s">
        <v>2</v>
      </c>
      <c r="D3" s="51" t="s">
        <v>3</v>
      </c>
      <c r="E3" s="41" t="s">
        <v>4</v>
      </c>
      <c r="F3" s="41"/>
      <c r="G3" s="41"/>
      <c r="H3" s="41"/>
      <c r="I3" s="41"/>
      <c r="J3" s="41"/>
      <c r="K3" s="42" t="s">
        <v>5</v>
      </c>
      <c r="L3" s="42"/>
      <c r="M3" s="42"/>
      <c r="N3" s="41" t="s">
        <v>6</v>
      </c>
      <c r="O3" s="41"/>
    </row>
    <row r="4" spans="1:15" ht="261.75" customHeight="1" x14ac:dyDescent="0.25">
      <c r="A4" s="49"/>
      <c r="B4" s="50"/>
      <c r="C4" s="50"/>
      <c r="D4" s="52"/>
      <c r="E4" s="25"/>
      <c r="F4" s="22" t="s">
        <v>29</v>
      </c>
      <c r="G4" s="22" t="s">
        <v>30</v>
      </c>
      <c r="H4" s="22" t="s">
        <v>23</v>
      </c>
      <c r="I4" s="22" t="s">
        <v>24</v>
      </c>
      <c r="J4" s="22" t="s">
        <v>25</v>
      </c>
      <c r="K4" s="23" t="s">
        <v>7</v>
      </c>
      <c r="L4" s="23" t="s">
        <v>8</v>
      </c>
      <c r="M4" s="23" t="s">
        <v>11</v>
      </c>
      <c r="N4" s="23" t="s">
        <v>9</v>
      </c>
      <c r="O4" s="23" t="s">
        <v>12</v>
      </c>
    </row>
    <row r="5" spans="1:15" ht="33.75" hidden="1" customHeight="1" x14ac:dyDescent="0.25">
      <c r="A5" s="17">
        <v>1</v>
      </c>
      <c r="B5" s="15" t="s">
        <v>34</v>
      </c>
      <c r="C5" s="8" t="s">
        <v>41</v>
      </c>
      <c r="D5" s="12">
        <v>102</v>
      </c>
      <c r="E5" s="13"/>
      <c r="F5" s="13"/>
      <c r="G5" s="13"/>
      <c r="H5" s="13"/>
      <c r="I5" s="13"/>
      <c r="J5" s="13"/>
      <c r="K5" s="9">
        <f>(E5+F5+J5+G5+H5+I5)/3</f>
        <v>0</v>
      </c>
      <c r="L5" s="10" t="e">
        <f>STDEVA(E5,F5,J5,G5,H5,I5)</f>
        <v>#DIV/0!</v>
      </c>
      <c r="M5" s="11" t="e">
        <f>L5/K5*100</f>
        <v>#DIV/0!</v>
      </c>
      <c r="N5" s="14">
        <f>ROUND(K5,2)</f>
        <v>0</v>
      </c>
      <c r="O5" s="27">
        <f>N5*D5</f>
        <v>0</v>
      </c>
    </row>
    <row r="6" spans="1:15" ht="33.75" hidden="1" customHeight="1" x14ac:dyDescent="0.25">
      <c r="A6" s="17">
        <v>2</v>
      </c>
      <c r="B6" s="24" t="s">
        <v>35</v>
      </c>
      <c r="C6" s="8" t="s">
        <v>15</v>
      </c>
      <c r="D6" s="12"/>
      <c r="E6" s="13"/>
      <c r="F6" s="13"/>
      <c r="G6" s="13"/>
      <c r="H6" s="13"/>
      <c r="I6" s="13"/>
      <c r="J6" s="13"/>
      <c r="K6" s="9">
        <f t="shared" ref="K6:K8" si="0">(E6+F6+J6+G6+H6+I6)/3</f>
        <v>0</v>
      </c>
      <c r="L6" s="10" t="e">
        <f t="shared" ref="L6:L8" si="1">STDEVA(E6,F6,J6,G6,H6,I6)</f>
        <v>#DIV/0!</v>
      </c>
      <c r="M6" s="11" t="e">
        <f t="shared" ref="M6:M8" si="2">L6/K6*100</f>
        <v>#DIV/0!</v>
      </c>
      <c r="N6" s="14">
        <f t="shared" ref="N6:N8" si="3">ROUND(K6,2)</f>
        <v>0</v>
      </c>
      <c r="O6" s="27">
        <f>N6*D6</f>
        <v>0</v>
      </c>
    </row>
    <row r="7" spans="1:15" ht="33.75" hidden="1" customHeight="1" x14ac:dyDescent="0.25">
      <c r="A7" s="17">
        <v>2</v>
      </c>
      <c r="B7" s="15" t="s">
        <v>19</v>
      </c>
      <c r="C7" s="8" t="s">
        <v>15</v>
      </c>
      <c r="D7" s="12">
        <v>30</v>
      </c>
      <c r="E7" s="13"/>
      <c r="F7" s="13"/>
      <c r="G7" s="13"/>
      <c r="H7" s="13"/>
      <c r="I7" s="13"/>
      <c r="J7" s="13"/>
      <c r="K7" s="9">
        <f t="shared" si="0"/>
        <v>0</v>
      </c>
      <c r="L7" s="10" t="e">
        <f t="shared" si="1"/>
        <v>#DIV/0!</v>
      </c>
      <c r="M7" s="11" t="e">
        <f t="shared" si="2"/>
        <v>#DIV/0!</v>
      </c>
      <c r="N7" s="14">
        <f t="shared" si="3"/>
        <v>0</v>
      </c>
      <c r="O7" s="27">
        <f t="shared" ref="O7:O8" si="4">N7*D7</f>
        <v>0</v>
      </c>
    </row>
    <row r="8" spans="1:15" ht="33.75" hidden="1" customHeight="1" x14ac:dyDescent="0.25">
      <c r="A8" s="17">
        <v>3</v>
      </c>
      <c r="B8" s="15" t="s">
        <v>31</v>
      </c>
      <c r="C8" s="8" t="s">
        <v>15</v>
      </c>
      <c r="D8" s="12">
        <v>20</v>
      </c>
      <c r="E8" s="13"/>
      <c r="F8" s="13"/>
      <c r="G8" s="13"/>
      <c r="H8" s="13"/>
      <c r="I8" s="13"/>
      <c r="J8" s="13"/>
      <c r="K8" s="9">
        <f t="shared" si="0"/>
        <v>0</v>
      </c>
      <c r="L8" s="10" t="e">
        <f t="shared" si="1"/>
        <v>#DIV/0!</v>
      </c>
      <c r="M8" s="11" t="e">
        <f t="shared" si="2"/>
        <v>#DIV/0!</v>
      </c>
      <c r="N8" s="14">
        <f t="shared" si="3"/>
        <v>0</v>
      </c>
      <c r="O8" s="27">
        <f t="shared" si="4"/>
        <v>0</v>
      </c>
    </row>
    <row r="9" spans="1:15" ht="40.5" hidden="1" customHeight="1" x14ac:dyDescent="0.25">
      <c r="A9" s="17">
        <v>4</v>
      </c>
      <c r="B9" s="15" t="s">
        <v>18</v>
      </c>
      <c r="C9" s="8" t="s">
        <v>15</v>
      </c>
      <c r="D9" s="12">
        <v>20</v>
      </c>
      <c r="E9" s="13"/>
      <c r="F9" s="13"/>
      <c r="G9" s="13"/>
      <c r="H9" s="13"/>
      <c r="I9" s="13"/>
      <c r="J9" s="13"/>
      <c r="K9" s="9">
        <f t="shared" ref="K9:K16" si="5">(E9+F9+J9+G9+H9+I9)/3</f>
        <v>0</v>
      </c>
      <c r="L9" s="10" t="e">
        <f t="shared" ref="L9:L16" si="6">STDEVA(E9,F9,J9,G9,H9,I9)</f>
        <v>#DIV/0!</v>
      </c>
      <c r="M9" s="11" t="e">
        <f>L9/K9*100</f>
        <v>#DIV/0!</v>
      </c>
      <c r="N9" s="14">
        <f t="shared" ref="N9:N16" si="7">ROUND(K9,2)</f>
        <v>0</v>
      </c>
      <c r="O9" s="27">
        <f t="shared" ref="O9:O16" si="8">N9*D9</f>
        <v>0</v>
      </c>
    </row>
    <row r="10" spans="1:15" ht="33.75" customHeight="1" x14ac:dyDescent="0.25">
      <c r="A10" s="17">
        <v>1</v>
      </c>
      <c r="B10" s="15" t="s">
        <v>17</v>
      </c>
      <c r="C10" s="8" t="s">
        <v>42</v>
      </c>
      <c r="D10" s="12">
        <v>100</v>
      </c>
      <c r="E10" s="13"/>
      <c r="F10" s="13">
        <v>400</v>
      </c>
      <c r="G10" s="13">
        <v>415</v>
      </c>
      <c r="H10" s="13">
        <v>410</v>
      </c>
      <c r="I10" s="13"/>
      <c r="J10" s="13"/>
      <c r="K10" s="9">
        <f>(E10+F10+J10+G10+H10+I10)/3</f>
        <v>408.33333333333331</v>
      </c>
      <c r="L10" s="10">
        <f t="shared" ref="L10:L11" si="9">STDEVA(E10,F10,J10,G10,H10,I10)</f>
        <v>7.6376261582597333</v>
      </c>
      <c r="M10" s="11">
        <f>L10/K10*100</f>
        <v>1.870439059165649</v>
      </c>
      <c r="N10" s="14">
        <f>ROUND(K10,2)</f>
        <v>408.33</v>
      </c>
      <c r="O10" s="27">
        <f>N10*D10</f>
        <v>40833</v>
      </c>
    </row>
    <row r="11" spans="1:15" ht="34.5" hidden="1" customHeight="1" x14ac:dyDescent="0.25">
      <c r="A11" s="17">
        <v>7</v>
      </c>
      <c r="B11" s="24" t="s">
        <v>28</v>
      </c>
      <c r="C11" s="8" t="s">
        <v>15</v>
      </c>
      <c r="D11" s="12"/>
      <c r="E11" s="13"/>
      <c r="F11" s="13"/>
      <c r="G11" s="13"/>
      <c r="H11" s="13"/>
      <c r="I11" s="13"/>
      <c r="J11" s="13"/>
      <c r="K11" s="9">
        <f t="shared" ref="K10:K11" si="10">(E11+F11+J11+G11+H11+I11)/3</f>
        <v>0</v>
      </c>
      <c r="L11" s="10" t="e">
        <f t="shared" si="9"/>
        <v>#DIV/0!</v>
      </c>
      <c r="M11" s="11" t="e">
        <f t="shared" ref="M10:M11" si="11">L11/K11*100</f>
        <v>#DIV/0!</v>
      </c>
      <c r="N11" s="14">
        <f t="shared" ref="N10:N11" si="12">ROUND(K11,2)</f>
        <v>0</v>
      </c>
      <c r="O11" s="27">
        <f t="shared" ref="O10:O11" si="13">N11*D11</f>
        <v>0</v>
      </c>
    </row>
    <row r="12" spans="1:15" ht="34.5" hidden="1" customHeight="1" x14ac:dyDescent="0.25">
      <c r="A12" s="17">
        <v>8</v>
      </c>
      <c r="B12" s="15" t="s">
        <v>16</v>
      </c>
      <c r="C12" s="8" t="s">
        <v>22</v>
      </c>
      <c r="D12" s="12"/>
      <c r="E12" s="13"/>
      <c r="F12" s="13"/>
      <c r="G12" s="13"/>
      <c r="H12" s="13"/>
      <c r="I12" s="13"/>
      <c r="J12" s="13"/>
      <c r="K12" s="9">
        <f t="shared" si="5"/>
        <v>0</v>
      </c>
      <c r="L12" s="10" t="e">
        <f t="shared" si="6"/>
        <v>#DIV/0!</v>
      </c>
      <c r="M12" s="11" t="e">
        <f t="shared" ref="M12:M16" si="14">L12/K12*100</f>
        <v>#DIV/0!</v>
      </c>
      <c r="N12" s="14">
        <f t="shared" si="7"/>
        <v>0</v>
      </c>
      <c r="O12" s="27">
        <f t="shared" si="8"/>
        <v>0</v>
      </c>
    </row>
    <row r="13" spans="1:15" ht="34.5" hidden="1" customHeight="1" x14ac:dyDescent="0.25">
      <c r="A13" s="17">
        <v>6</v>
      </c>
      <c r="B13" s="15" t="s">
        <v>27</v>
      </c>
      <c r="C13" s="8" t="s">
        <v>22</v>
      </c>
      <c r="D13" s="12">
        <v>2</v>
      </c>
      <c r="E13" s="13"/>
      <c r="F13" s="13"/>
      <c r="G13" s="13"/>
      <c r="H13" s="13"/>
      <c r="I13" s="13"/>
      <c r="J13" s="13"/>
      <c r="K13" s="9">
        <f t="shared" ref="K13" si="15">(E13+F13+J13+G13+H13+I13)/3</f>
        <v>0</v>
      </c>
      <c r="L13" s="10" t="e">
        <f t="shared" ref="L13" si="16">STDEVA(E13,F13,J13,G13,H13,I13)</f>
        <v>#DIV/0!</v>
      </c>
      <c r="M13" s="11" t="e">
        <f t="shared" ref="M13" si="17">L13/K13*100</f>
        <v>#DIV/0!</v>
      </c>
      <c r="N13" s="14">
        <f t="shared" ref="N13" si="18">ROUND(K13,2)</f>
        <v>0</v>
      </c>
      <c r="O13" s="27">
        <f t="shared" ref="O13" si="19">N13*D13</f>
        <v>0</v>
      </c>
    </row>
    <row r="14" spans="1:15" ht="33" customHeight="1" x14ac:dyDescent="0.25">
      <c r="A14" s="17">
        <v>2</v>
      </c>
      <c r="B14" s="26" t="s">
        <v>36</v>
      </c>
      <c r="C14" s="8" t="s">
        <v>15</v>
      </c>
      <c r="D14" s="12">
        <v>30</v>
      </c>
      <c r="E14" s="13"/>
      <c r="F14" s="13">
        <v>350</v>
      </c>
      <c r="G14" s="13">
        <v>360</v>
      </c>
      <c r="H14" s="13">
        <v>355</v>
      </c>
      <c r="I14" s="13"/>
      <c r="J14" s="13"/>
      <c r="K14" s="9">
        <f t="shared" si="5"/>
        <v>355</v>
      </c>
      <c r="L14" s="10">
        <f t="shared" si="6"/>
        <v>5</v>
      </c>
      <c r="M14" s="11">
        <f t="shared" si="14"/>
        <v>1.4084507042253522</v>
      </c>
      <c r="N14" s="14">
        <f t="shared" si="7"/>
        <v>355</v>
      </c>
      <c r="O14" s="27">
        <f t="shared" si="8"/>
        <v>10650</v>
      </c>
    </row>
    <row r="15" spans="1:15" ht="34.5" hidden="1" customHeight="1" x14ac:dyDescent="0.25">
      <c r="A15" s="17">
        <v>11</v>
      </c>
      <c r="B15" s="15" t="s">
        <v>37</v>
      </c>
      <c r="C15" s="8" t="s">
        <v>22</v>
      </c>
      <c r="D15" s="12"/>
      <c r="E15" s="13"/>
      <c r="F15" s="13"/>
      <c r="G15" s="13"/>
      <c r="H15" s="13"/>
      <c r="I15" s="13"/>
      <c r="J15" s="13"/>
      <c r="K15" s="9">
        <f t="shared" si="5"/>
        <v>0</v>
      </c>
      <c r="L15" s="10" t="e">
        <f t="shared" si="6"/>
        <v>#DIV/0!</v>
      </c>
      <c r="M15" s="11" t="e">
        <f t="shared" si="14"/>
        <v>#DIV/0!</v>
      </c>
      <c r="N15" s="14">
        <f t="shared" si="7"/>
        <v>0</v>
      </c>
      <c r="O15" s="27">
        <f t="shared" si="8"/>
        <v>0</v>
      </c>
    </row>
    <row r="16" spans="1:15" ht="34.5" hidden="1" customHeight="1" x14ac:dyDescent="0.25">
      <c r="A16" s="17">
        <v>12</v>
      </c>
      <c r="B16" s="15" t="s">
        <v>38</v>
      </c>
      <c r="C16" s="8" t="s">
        <v>22</v>
      </c>
      <c r="D16" s="12"/>
      <c r="E16" s="13"/>
      <c r="F16" s="13"/>
      <c r="G16" s="13"/>
      <c r="H16" s="13"/>
      <c r="I16" s="13"/>
      <c r="J16" s="13"/>
      <c r="K16" s="9">
        <f t="shared" si="5"/>
        <v>0</v>
      </c>
      <c r="L16" s="10" t="e">
        <f t="shared" si="6"/>
        <v>#DIV/0!</v>
      </c>
      <c r="M16" s="11" t="e">
        <f t="shared" si="14"/>
        <v>#DIV/0!</v>
      </c>
      <c r="N16" s="14">
        <f t="shared" si="7"/>
        <v>0</v>
      </c>
      <c r="O16" s="27">
        <f t="shared" si="8"/>
        <v>0</v>
      </c>
    </row>
    <row r="17" spans="1:15" ht="34.5" hidden="1" customHeight="1" x14ac:dyDescent="0.25">
      <c r="A17" s="17">
        <v>13</v>
      </c>
      <c r="B17" s="15" t="s">
        <v>39</v>
      </c>
      <c r="C17" s="8" t="s">
        <v>22</v>
      </c>
      <c r="D17" s="12"/>
      <c r="E17" s="13"/>
      <c r="F17" s="13"/>
      <c r="G17" s="13"/>
      <c r="H17" s="13"/>
      <c r="I17" s="13"/>
      <c r="J17" s="13"/>
      <c r="K17" s="9">
        <f t="shared" ref="K17:K19" si="20">(E17+F17+J17+G17+H17+I17)/3</f>
        <v>0</v>
      </c>
      <c r="L17" s="10" t="e">
        <f t="shared" ref="L17:L19" si="21">STDEVA(E17,F17,J17,G17,H17,I17)</f>
        <v>#DIV/0!</v>
      </c>
      <c r="M17" s="11" t="e">
        <f t="shared" ref="M17:M19" si="22">L17/K17*100</f>
        <v>#DIV/0!</v>
      </c>
      <c r="N17" s="14">
        <f t="shared" ref="N17:N19" si="23">ROUND(K17,2)</f>
        <v>0</v>
      </c>
      <c r="O17" s="27">
        <f t="shared" ref="O17:O19" si="24">N17*D17</f>
        <v>0</v>
      </c>
    </row>
    <row r="18" spans="1:15" ht="34.5" hidden="1" customHeight="1" x14ac:dyDescent="0.25">
      <c r="A18" s="17">
        <v>14</v>
      </c>
      <c r="B18" s="15" t="s">
        <v>40</v>
      </c>
      <c r="C18" s="8" t="s">
        <v>22</v>
      </c>
      <c r="D18" s="12"/>
      <c r="E18" s="13"/>
      <c r="F18" s="13"/>
      <c r="G18" s="13"/>
      <c r="H18" s="13"/>
      <c r="I18" s="13"/>
      <c r="J18" s="13"/>
      <c r="K18" s="9">
        <f t="shared" si="20"/>
        <v>0</v>
      </c>
      <c r="L18" s="10" t="e">
        <f t="shared" si="21"/>
        <v>#DIV/0!</v>
      </c>
      <c r="M18" s="11" t="e">
        <f t="shared" si="22"/>
        <v>#DIV/0!</v>
      </c>
      <c r="N18" s="14">
        <f t="shared" si="23"/>
        <v>0</v>
      </c>
      <c r="O18" s="27">
        <f t="shared" si="24"/>
        <v>0</v>
      </c>
    </row>
    <row r="19" spans="1:15" ht="35.25" customHeight="1" x14ac:dyDescent="0.25">
      <c r="A19" s="17">
        <v>3</v>
      </c>
      <c r="B19" s="15" t="s">
        <v>43</v>
      </c>
      <c r="C19" s="8" t="s">
        <v>41</v>
      </c>
      <c r="D19" s="12">
        <v>1</v>
      </c>
      <c r="E19" s="13"/>
      <c r="F19" s="13">
        <v>1020</v>
      </c>
      <c r="G19" s="13">
        <v>1025</v>
      </c>
      <c r="H19" s="13">
        <v>1022</v>
      </c>
      <c r="I19" s="13"/>
      <c r="J19" s="13"/>
      <c r="K19" s="9">
        <f t="shared" si="20"/>
        <v>1022.3333333333334</v>
      </c>
      <c r="L19" s="10">
        <f t="shared" si="21"/>
        <v>2.5166114784235831</v>
      </c>
      <c r="M19" s="11">
        <f t="shared" si="22"/>
        <v>0.24616349642226112</v>
      </c>
      <c r="N19" s="14">
        <f t="shared" si="23"/>
        <v>1022.33</v>
      </c>
      <c r="O19" s="27">
        <f t="shared" si="24"/>
        <v>1022.33</v>
      </c>
    </row>
    <row r="20" spans="1:15" ht="35.25" customHeight="1" x14ac:dyDescent="0.25">
      <c r="A20" s="17">
        <v>4</v>
      </c>
      <c r="B20" s="26" t="s">
        <v>26</v>
      </c>
      <c r="C20" s="8" t="s">
        <v>41</v>
      </c>
      <c r="D20" s="12">
        <v>102</v>
      </c>
      <c r="E20" s="13"/>
      <c r="F20" s="13">
        <v>430</v>
      </c>
      <c r="G20" s="13">
        <v>438</v>
      </c>
      <c r="H20" s="13">
        <v>432</v>
      </c>
      <c r="I20" s="13"/>
      <c r="J20" s="13"/>
      <c r="K20" s="9">
        <f t="shared" ref="K20" si="25">(E20+F20+J20+G20+H20+I20)/3</f>
        <v>433.33333333333331</v>
      </c>
      <c r="L20" s="10">
        <f t="shared" ref="L20" si="26">STDEVA(E20,F20,J20,G20,H20,I20)</f>
        <v>4.1633319989322661</v>
      </c>
      <c r="M20" s="11">
        <f t="shared" ref="M20" si="27">L20/K20*100</f>
        <v>0.96076892283052295</v>
      </c>
      <c r="N20" s="14">
        <f t="shared" ref="N20" si="28">ROUND(K20,2)</f>
        <v>433.33</v>
      </c>
      <c r="O20" s="27">
        <f>N20*D20</f>
        <v>44199.659999999996</v>
      </c>
    </row>
    <row r="21" spans="1:15" ht="36.75" customHeight="1" x14ac:dyDescent="0.25">
      <c r="A21" s="17">
        <v>5</v>
      </c>
      <c r="B21" s="26" t="s">
        <v>44</v>
      </c>
      <c r="C21" s="8" t="s">
        <v>41</v>
      </c>
      <c r="D21" s="12">
        <v>102</v>
      </c>
      <c r="E21" s="13"/>
      <c r="F21" s="13">
        <v>650</v>
      </c>
      <c r="G21" s="13">
        <v>660</v>
      </c>
      <c r="H21" s="13">
        <v>655</v>
      </c>
      <c r="I21" s="13"/>
      <c r="J21" s="13"/>
      <c r="K21" s="9">
        <f t="shared" ref="K21" si="29">(E21+F21+J21+G21+H21+I21)/3</f>
        <v>655</v>
      </c>
      <c r="L21" s="10">
        <f t="shared" ref="L21" si="30">STDEVA(E21,F21,J21,G21,H21,I21)</f>
        <v>5</v>
      </c>
      <c r="M21" s="11">
        <f t="shared" ref="M21" si="31">L21/K21*100</f>
        <v>0.76335877862595414</v>
      </c>
      <c r="N21" s="14">
        <f t="shared" ref="N21" si="32">ROUND(K21,2)</f>
        <v>655</v>
      </c>
      <c r="O21" s="27">
        <f>N21*D21</f>
        <v>66810</v>
      </c>
    </row>
    <row r="22" spans="1:15" ht="24.75" customHeight="1" x14ac:dyDescent="0.25">
      <c r="A22" s="17"/>
      <c r="B22" s="15"/>
      <c r="C22" s="8"/>
      <c r="D22" s="18"/>
      <c r="E22" s="18"/>
      <c r="F22" s="18"/>
      <c r="G22" s="18"/>
      <c r="H22" s="18"/>
      <c r="I22" s="18"/>
      <c r="J22" s="18"/>
      <c r="K22" s="19"/>
      <c r="L22" s="20"/>
      <c r="M22" s="18"/>
      <c r="N22" s="53" t="s">
        <v>21</v>
      </c>
      <c r="O22" s="28">
        <f>SUM(O5:O21)</f>
        <v>163514.99</v>
      </c>
    </row>
    <row r="23" spans="1:15" s="2" customFormat="1" ht="38.25" customHeight="1" x14ac:dyDescent="0.25">
      <c r="A23" s="38" t="s">
        <v>13</v>
      </c>
      <c r="B23" s="38"/>
      <c r="C23" s="29"/>
      <c r="D23" s="29"/>
      <c r="E23" s="29"/>
      <c r="F23" s="29"/>
      <c r="G23" s="29"/>
      <c r="H23" s="29"/>
      <c r="I23" s="29"/>
      <c r="J23" s="29"/>
      <c r="K23" s="29"/>
      <c r="L23" s="34"/>
      <c r="M23" s="35"/>
      <c r="N23" s="38" t="s">
        <v>32</v>
      </c>
      <c r="O23" s="38"/>
    </row>
    <row r="24" spans="1:15" s="2" customFormat="1" ht="39" customHeight="1" x14ac:dyDescent="0.25">
      <c r="A24" s="37" t="s">
        <v>20</v>
      </c>
      <c r="B24" s="37"/>
      <c r="C24" s="37"/>
      <c r="D24" s="30"/>
      <c r="E24" s="30"/>
      <c r="F24" s="30"/>
      <c r="G24" s="30"/>
      <c r="H24" s="30"/>
      <c r="I24" s="30"/>
      <c r="J24" s="30"/>
      <c r="K24" s="30"/>
      <c r="L24" s="35"/>
      <c r="M24" s="35"/>
      <c r="N24" s="38" t="s">
        <v>33</v>
      </c>
      <c r="O24" s="38"/>
    </row>
    <row r="25" spans="1:15" s="2" customFormat="1" ht="16.5" customHeight="1" x14ac:dyDescent="0.25">
      <c r="A25" s="39"/>
      <c r="B25" s="39"/>
      <c r="C25" s="39"/>
      <c r="D25" s="30"/>
      <c r="E25" s="30"/>
      <c r="F25" s="30"/>
      <c r="G25" s="30"/>
      <c r="H25" s="30"/>
      <c r="I25" s="30"/>
      <c r="J25" s="30"/>
      <c r="K25" s="30"/>
      <c r="L25" s="30"/>
      <c r="M25" s="33" t="s">
        <v>10</v>
      </c>
      <c r="N25" s="40"/>
      <c r="O25" s="40"/>
    </row>
    <row r="26" spans="1:15" s="2" customFormat="1" ht="13.5" customHeight="1" x14ac:dyDescent="0.25">
      <c r="A26" s="31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</row>
    <row r="27" spans="1:15" s="2" customFormat="1" ht="32.25" customHeight="1" x14ac:dyDescent="0.25">
      <c r="A27" s="32" t="s">
        <v>45</v>
      </c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0"/>
      <c r="M27" s="30"/>
      <c r="N27" s="30"/>
      <c r="O27" s="30"/>
    </row>
    <row r="28" spans="1:15" s="2" customFormat="1" ht="23.25" customHeight="1" x14ac:dyDescent="0.25">
      <c r="A28" s="45"/>
      <c r="B28" s="45"/>
      <c r="C28" s="3"/>
      <c r="D28" s="3"/>
      <c r="E28" s="3"/>
      <c r="F28" s="3"/>
      <c r="G28" s="3"/>
      <c r="H28" s="3"/>
      <c r="I28" s="3"/>
      <c r="J28" s="3"/>
      <c r="K28" s="1"/>
      <c r="L28" s="1"/>
      <c r="M28" s="1"/>
      <c r="N28" s="1"/>
      <c r="O28" s="1"/>
    </row>
    <row r="29" spans="1:15" s="2" customFormat="1" ht="32.25" customHeight="1" x14ac:dyDescent="0.25">
      <c r="A29" s="36"/>
      <c r="B29" s="36"/>
      <c r="C29" s="36"/>
      <c r="D29" s="3"/>
      <c r="E29" s="4"/>
      <c r="F29" s="5"/>
      <c r="G29" s="5"/>
      <c r="H29" s="5"/>
      <c r="I29" s="5"/>
      <c r="J29" s="5"/>
      <c r="K29" s="6"/>
      <c r="L29" s="6"/>
      <c r="M29" s="6"/>
      <c r="N29" s="6"/>
      <c r="O29" s="6"/>
    </row>
    <row r="30" spans="1:15" s="2" customFormat="1" ht="63.75" customHeight="1" x14ac:dyDescent="0.2">
      <c r="A30" s="16"/>
      <c r="B30" s="1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s="2" customFormat="1" ht="31.5" customHeight="1" x14ac:dyDescent="0.2">
      <c r="A31" s="16"/>
      <c r="B31" s="1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s="2" customFormat="1" ht="27.75" customHeight="1" x14ac:dyDescent="0.2">
      <c r="A32" s="16"/>
      <c r="B32" s="1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s="2" customFormat="1" ht="69" customHeight="1" x14ac:dyDescent="0.2">
      <c r="A33" s="16"/>
      <c r="B33" s="1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s="2" customFormat="1" ht="69" customHeight="1" x14ac:dyDescent="0.2">
      <c r="A34" s="16"/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s="2" customFormat="1" ht="64.5" customHeight="1" x14ac:dyDescent="0.2">
      <c r="A35" s="16"/>
      <c r="B35" s="1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s="2" customFormat="1" ht="60.75" customHeight="1" x14ac:dyDescent="0.2">
      <c r="A36" s="16"/>
      <c r="B36" s="1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s="2" customFormat="1" ht="63.75" customHeight="1" x14ac:dyDescent="0.2">
      <c r="A37" s="16"/>
      <c r="B37" s="1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s="2" customFormat="1" ht="57" customHeight="1" x14ac:dyDescent="0.2">
      <c r="A38" s="16"/>
      <c r="B38" s="1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s="7" customFormat="1" ht="30.75" customHeight="1" x14ac:dyDescent="0.2">
      <c r="A39" s="16"/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26" customHeight="1" x14ac:dyDescent="0.25"/>
    <row r="41" spans="1:15" ht="15.75" customHeight="1" x14ac:dyDescent="0.25"/>
    <row r="42" spans="1:15" s="6" customFormat="1" ht="15.75" customHeight="1" x14ac:dyDescent="0.2">
      <c r="A42" s="16"/>
      <c r="B42" s="1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s="6" customFormat="1" x14ac:dyDescent="0.2">
      <c r="A43" s="16"/>
      <c r="B43" s="1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s="6" customFormat="1" ht="11.25" customHeight="1" x14ac:dyDescent="0.2">
      <c r="A44" s="16"/>
      <c r="B44" s="1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48" customHeight="1" x14ac:dyDescent="0.25"/>
    <row r="46" spans="1:15" s="6" customFormat="1" ht="15.75" customHeight="1" x14ac:dyDescent="0.2">
      <c r="A46" s="16"/>
      <c r="B46" s="1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</sheetData>
  <mergeCells count="17">
    <mergeCell ref="E3:J3"/>
    <mergeCell ref="K3:M3"/>
    <mergeCell ref="N3:O3"/>
    <mergeCell ref="A1:O1"/>
    <mergeCell ref="A28:B28"/>
    <mergeCell ref="A23:B23"/>
    <mergeCell ref="N23:O23"/>
    <mergeCell ref="A2:O2"/>
    <mergeCell ref="A3:A4"/>
    <mergeCell ref="B3:B4"/>
    <mergeCell ref="C3:C4"/>
    <mergeCell ref="D3:D4"/>
    <mergeCell ref="A29:C29"/>
    <mergeCell ref="A24:C24"/>
    <mergeCell ref="N24:O24"/>
    <mergeCell ref="A25:C25"/>
    <mergeCell ref="N25:O25"/>
  </mergeCells>
  <phoneticPr fontId="9" type="noConversion"/>
  <conditionalFormatting sqref="M5:M21">
    <cfRule type="cellIs" dxfId="0" priority="5" operator="greaterThan">
      <formula>33</formula>
    </cfRule>
  </conditionalFormatting>
  <pageMargins left="0.94488188976377963" right="0.27559055118110237" top="0.55118110236220474" bottom="0.39370078740157483" header="0.51181102362204722" footer="0.51181102362204722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Comp I3</dc:creator>
  <dc:description/>
  <cp:lastModifiedBy>ПНИ Тавдинский</cp:lastModifiedBy>
  <cp:revision>24</cp:revision>
  <cp:lastPrinted>2026-07-08T06:29:18Z</cp:lastPrinted>
  <dcterms:created xsi:type="dcterms:W3CDTF">2014-01-27T12:39:27Z</dcterms:created>
  <dcterms:modified xsi:type="dcterms:W3CDTF">2026-07-08T06:31:11Z</dcterms:modified>
  <dc:language>ru-RU</dc:language>
</cp:coreProperties>
</file>