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q\Отдел закупок 21\2026\223-ФЗ\Конкурентные\Тенты\на размещение\"/>
    </mc:Choice>
  </mc:AlternateContent>
  <bookViews>
    <workbookView xWindow="13245" yWindow="0" windowWidth="15435" windowHeight="15600"/>
  </bookViews>
  <sheets>
    <sheet name="НМЦД общая" sheetId="4" r:id="rId1"/>
  </sheets>
  <definedNames>
    <definedName name="_xlnm._FilterDatabase" localSheetId="0" hidden="1">'НМЦД общая'!#REF!</definedName>
    <definedName name="_xlnm.Print_Area" localSheetId="0">'НМЦД общая'!$A$1:$K$21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3" i="4" l="1"/>
  <c r="I12" i="4"/>
  <c r="I11" i="4"/>
  <c r="H12" i="4"/>
  <c r="K12" i="4" s="1"/>
  <c r="H11" i="4"/>
  <c r="K11" i="4" s="1"/>
  <c r="J11" i="4" l="1"/>
  <c r="J12" i="4"/>
</calcChain>
</file>

<file path=xl/sharedStrings.xml><?xml version="1.0" encoding="utf-8"?>
<sst xmlns="http://schemas.openxmlformats.org/spreadsheetml/2006/main" count="37" uniqueCount="35">
  <si>
    <t>№ п/п</t>
  </si>
  <si>
    <t>Обоснование начальной (максимальной) цены договора</t>
  </si>
  <si>
    <t>НМЦД</t>
  </si>
  <si>
    <t>2</t>
  </si>
  <si>
    <t>ОКПД 2</t>
  </si>
  <si>
    <t>Тент ПВХх900 грамм (зеленый)</t>
  </si>
  <si>
    <t>Поставка каркасов стальных с тентовым покрытием, с дальнейшей их установкой на специализированные автомобили марки Газель</t>
  </si>
  <si>
    <t>Характеристики объекта закупки</t>
  </si>
  <si>
    <t>В соответствии с Описанием объекта закупки (Техническим заданием)</t>
  </si>
  <si>
    <t>Используемый метод определения НМЦД
с обоснованием:</t>
  </si>
  <si>
    <t>Метод сопоставимых рыночных цен (в соответствии с приказом МЭР РФ от 02.10.2013 № 567)</t>
  </si>
  <si>
    <t>Расчет НМЦД</t>
  </si>
  <si>
    <t>Наименование товара, услуги (работы)</t>
  </si>
  <si>
    <t>Единица измерения</t>
  </si>
  <si>
    <t>Средняя цена с НДС, в руб.</t>
  </si>
  <si>
    <t>Среднее квадратичное отклонение</t>
  </si>
  <si>
    <t xml:space="preserve">  </t>
  </si>
  <si>
    <t>где</t>
  </si>
  <si>
    <t>v – объем товара;</t>
  </si>
  <si>
    <t>n – число значений в расчете;</t>
  </si>
  <si>
    <t>i – номер источника ценовой информации;</t>
  </si>
  <si>
    <t>цi– цена товара с номером i.</t>
  </si>
  <si>
    <t>Дата подготовки обоснования НМЦК: 17.07.2026</t>
  </si>
  <si>
    <t>Итого:</t>
  </si>
  <si>
    <t xml:space="preserve">Каркас стальной на а/м Газель с обшивкой осб 12 мм  </t>
  </si>
  <si>
    <t>комплект</t>
  </si>
  <si>
    <t>Кол-во</t>
  </si>
  <si>
    <t>Цена за ед., в руб.</t>
  </si>
  <si>
    <t>Поставщик 3 (вх. № 6254 от 18.06.2026)</t>
  </si>
  <si>
    <t>Поставщик 2 
(вх. № 6248 от 18.06.2026)</t>
  </si>
  <si>
    <t>Поставщик 1 (вх. № 6518 от 26.06.2026)</t>
  </si>
  <si>
    <t>Коэффициент вариации (%)</t>
  </si>
  <si>
    <t>В результате проведения анализа рынка и расчетов, НМЦД составляет: 273 600 (Двести семьдесят три тысячи шестьсот) рублей 00 копеек</t>
  </si>
  <si>
    <t>штука</t>
  </si>
  <si>
    <t>25.11.10.000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</si>
</sst>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164" fontId="7" fillId="0" borderId="0" applyFont="0" applyFill="0" applyBorder="0" applyAlignment="0" applyProtection="0"/>
    <xf numFmtId="0" fontId="9" fillId="0" borderId="0"/>
    <xf numFmtId="0" fontId="10" fillId="0" borderId="0"/>
    <xf numFmtId="0" fontId="7" fillId="0" borderId="0"/>
    <xf numFmtId="0" fontId="7" fillId="0" borderId="0"/>
    <xf numFmtId="0" fontId="2" fillId="0" borderId="0"/>
  </cellStyleXfs>
  <cellXfs count="60">
    <xf numFmtId="0" fontId="0" fillId="0" borderId="0" xfId="0"/>
    <xf numFmtId="4" fontId="3" fillId="2" borderId="0" xfId="0" applyNumberFormat="1" applyFont="1" applyFill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left" vertical="center" wrapText="1"/>
    </xf>
    <xf numFmtId="4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12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4" fontId="3" fillId="0" borderId="0" xfId="0" applyNumberFormat="1" applyFont="1" applyBorder="1" applyAlignment="1">
      <alignment horizontal="center" wrapText="1"/>
    </xf>
    <xf numFmtId="0" fontId="13" fillId="0" borderId="0" xfId="0" applyFont="1" applyBorder="1" applyAlignment="1">
      <alignment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3" fillId="0" borderId="8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13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</cellXfs>
  <cellStyles count="14">
    <cellStyle name="Обычный" xfId="0" builtinId="0"/>
    <cellStyle name="Обычный 14" xfId="9"/>
    <cellStyle name="Обычный 14 2" xfId="13"/>
    <cellStyle name="Обычный 2" xfId="1"/>
    <cellStyle name="Обычный 2 2" xfId="2"/>
    <cellStyle name="Обычный 2 2 2" xfId="7"/>
    <cellStyle name="Обычный 3" xfId="3"/>
    <cellStyle name="Обычный 4" xfId="4"/>
    <cellStyle name="Обычный 5" xfId="6"/>
    <cellStyle name="Обычный 6" xfId="11"/>
    <cellStyle name="Обычный 7" xfId="12"/>
    <cellStyle name="Обычный 8" xfId="10"/>
    <cellStyle name="Стиль 1" xfId="5"/>
    <cellStyle name="Финансовы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15</xdr:row>
      <xdr:rowOff>85725</xdr:rowOff>
    </xdr:from>
    <xdr:to>
      <xdr:col>1</xdr:col>
      <xdr:colOff>2209799</xdr:colOff>
      <xdr:row>15</xdr:row>
      <xdr:rowOff>313542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EAA0D20-BEB5-4E2F-BB85-705767F7807C}"/>
                </a:ext>
              </a:extLst>
            </xdr:cNvPr>
            <xdr:cNvSpPr txBox="1"/>
          </xdr:nvSpPr>
          <xdr:spPr>
            <a:xfrm>
              <a:off x="590550" y="4676775"/>
              <a:ext cx="2438399" cy="2278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spAutoFit/>
            </a:bodyPr>
            <a:lstStyle>
              <a:lvl1pPr marL="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НМЦК(Д)</m:t>
                        </m:r>
                      </m:e>
                      <m:sup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limLoc m:val="subSup"/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EAA0D20-BEB5-4E2F-BB85-705767F7807C}"/>
                </a:ext>
              </a:extLst>
            </xdr:cNvPr>
            <xdr:cNvSpPr txBox="1"/>
          </xdr:nvSpPr>
          <xdr:spPr>
            <a:xfrm>
              <a:off x="590550" y="4676775"/>
              <a:ext cx="2438399" cy="2278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spAutoFit/>
            </a:bodyPr>
            <a:lstStyle>
              <a:lvl1pPr marL="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ru-RU" sz="1100" b="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НМЦК(Д)〗^</a:t>
              </a:r>
              <a:r>
                <a:rPr lang="ru-RU" sz="1100" b="0" i="0">
                  <a:latin typeface="Cambria Math" panose="02040503050406030204" pitchFamily="18" charset="0"/>
                </a:rPr>
                <a:t>рын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/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∗∑2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ru-RU" sz="1100"/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view="pageBreakPreview" zoomScaleNormal="100" zoomScaleSheetLayoutView="100" workbookViewId="0">
      <selection activeCell="C7" sqref="C7:K7"/>
    </sheetView>
  </sheetViews>
  <sheetFormatPr defaultColWidth="9.140625" defaultRowHeight="15.75" x14ac:dyDescent="0.25"/>
  <cols>
    <col min="1" max="1" width="4" style="17" customWidth="1"/>
    <col min="2" max="2" width="52.5703125" style="20" customWidth="1"/>
    <col min="3" max="3" width="11.42578125" style="17" customWidth="1"/>
    <col min="4" max="4" width="5.85546875" style="17" customWidth="1"/>
    <col min="5" max="6" width="14.42578125" style="18" customWidth="1"/>
    <col min="7" max="7" width="14.5703125" style="18" customWidth="1"/>
    <col min="8" max="8" width="14.140625" style="18" customWidth="1"/>
    <col min="9" max="9" width="14.28515625" style="18" customWidth="1"/>
    <col min="10" max="10" width="14.140625" style="17" customWidth="1"/>
    <col min="11" max="11" width="13.42578125" style="17" customWidth="1"/>
    <col min="12" max="16384" width="9.140625" style="17"/>
  </cols>
  <sheetData>
    <row r="1" spans="1:14" ht="15.75" customHeight="1" x14ac:dyDescent="0.25">
      <c r="A1" s="48" t="s">
        <v>1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3" spans="1:14" ht="33.75" customHeight="1" x14ac:dyDescent="0.3">
      <c r="A3" s="47" t="s">
        <v>6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4" ht="15.75" customHeight="1" x14ac:dyDescent="0.25">
      <c r="A4" s="15"/>
      <c r="B4" s="15"/>
      <c r="C4" s="16"/>
      <c r="D4" s="16"/>
      <c r="E4" s="21"/>
      <c r="F4" s="16"/>
      <c r="G4" s="16"/>
      <c r="H4" s="16"/>
      <c r="I4" s="16"/>
    </row>
    <row r="5" spans="1:14" ht="18" customHeight="1" x14ac:dyDescent="0.25">
      <c r="A5" s="33" t="s">
        <v>7</v>
      </c>
      <c r="B5" s="33"/>
      <c r="C5" s="33" t="s">
        <v>8</v>
      </c>
      <c r="D5" s="33"/>
      <c r="E5" s="33"/>
      <c r="F5" s="33"/>
      <c r="G5" s="33"/>
      <c r="H5" s="33"/>
      <c r="I5" s="33"/>
      <c r="J5" s="33"/>
      <c r="K5" s="33"/>
      <c r="L5" s="22"/>
      <c r="M5" s="22"/>
    </row>
    <row r="6" spans="1:14" ht="18" customHeight="1" x14ac:dyDescent="0.25">
      <c r="A6" s="34" t="s">
        <v>4</v>
      </c>
      <c r="B6" s="34"/>
      <c r="C6" s="49" t="s">
        <v>34</v>
      </c>
      <c r="D6" s="50"/>
      <c r="E6" s="50"/>
      <c r="F6" s="50"/>
      <c r="G6" s="50"/>
      <c r="H6" s="50"/>
      <c r="I6" s="50"/>
      <c r="J6" s="50"/>
      <c r="K6" s="51"/>
      <c r="L6" s="23"/>
      <c r="M6" s="23"/>
    </row>
    <row r="7" spans="1:14" ht="30" customHeight="1" x14ac:dyDescent="0.25">
      <c r="A7" s="33" t="s">
        <v>9</v>
      </c>
      <c r="B7" s="33"/>
      <c r="C7" s="33" t="s">
        <v>10</v>
      </c>
      <c r="D7" s="33"/>
      <c r="E7" s="33"/>
      <c r="F7" s="33"/>
      <c r="G7" s="33"/>
      <c r="H7" s="33"/>
      <c r="I7" s="33"/>
      <c r="J7" s="33"/>
      <c r="K7" s="33"/>
      <c r="L7" s="22"/>
      <c r="M7" s="22"/>
    </row>
    <row r="8" spans="1:14" ht="18.75" customHeight="1" x14ac:dyDescent="0.25">
      <c r="A8" s="31" t="s">
        <v>11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4" ht="45" customHeight="1" x14ac:dyDescent="0.25">
      <c r="A9" s="35" t="s">
        <v>0</v>
      </c>
      <c r="B9" s="37" t="s">
        <v>12</v>
      </c>
      <c r="C9" s="37" t="s">
        <v>13</v>
      </c>
      <c r="D9" s="39" t="s">
        <v>26</v>
      </c>
      <c r="E9" s="4" t="s">
        <v>30</v>
      </c>
      <c r="F9" s="4" t="s">
        <v>29</v>
      </c>
      <c r="G9" s="4" t="s">
        <v>28</v>
      </c>
      <c r="H9" s="45" t="s">
        <v>14</v>
      </c>
      <c r="I9" s="58" t="s">
        <v>15</v>
      </c>
      <c r="J9" s="41" t="s">
        <v>31</v>
      </c>
      <c r="K9" s="43" t="s">
        <v>2</v>
      </c>
    </row>
    <row r="10" spans="1:14" ht="31.5" customHeight="1" x14ac:dyDescent="0.25">
      <c r="A10" s="36"/>
      <c r="B10" s="38"/>
      <c r="C10" s="38"/>
      <c r="D10" s="40"/>
      <c r="E10" s="2" t="s">
        <v>27</v>
      </c>
      <c r="F10" s="2" t="s">
        <v>27</v>
      </c>
      <c r="G10" s="2" t="s">
        <v>27</v>
      </c>
      <c r="H10" s="46"/>
      <c r="I10" s="59"/>
      <c r="J10" s="42"/>
      <c r="K10" s="44"/>
    </row>
    <row r="11" spans="1:14" ht="18.75" customHeight="1" x14ac:dyDescent="0.25">
      <c r="A11" s="13">
        <v>1</v>
      </c>
      <c r="B11" s="5" t="s">
        <v>24</v>
      </c>
      <c r="C11" s="14" t="s">
        <v>25</v>
      </c>
      <c r="D11" s="7">
        <v>3</v>
      </c>
      <c r="E11" s="9">
        <v>53900</v>
      </c>
      <c r="F11" s="9">
        <v>56000</v>
      </c>
      <c r="G11" s="9">
        <v>54000</v>
      </c>
      <c r="H11" s="25">
        <f>ROUND(AVERAGE(E11:G11),2)</f>
        <v>54633.33</v>
      </c>
      <c r="I11" s="25">
        <f>STDEV(E11:G11)</f>
        <v>1184.6237095944575</v>
      </c>
      <c r="J11" s="24">
        <f>(I11/H11)*100</f>
        <v>2.168316867367333</v>
      </c>
      <c r="K11" s="12">
        <f>H11*D11</f>
        <v>163899.99</v>
      </c>
    </row>
    <row r="12" spans="1:14" ht="19.5" customHeight="1" x14ac:dyDescent="0.25">
      <c r="A12" s="6" t="s">
        <v>3</v>
      </c>
      <c r="B12" s="5" t="s">
        <v>5</v>
      </c>
      <c r="C12" s="4" t="s">
        <v>33</v>
      </c>
      <c r="D12" s="8">
        <v>3</v>
      </c>
      <c r="E12" s="10">
        <v>35800</v>
      </c>
      <c r="F12" s="11">
        <v>34900</v>
      </c>
      <c r="G12" s="11">
        <v>39000</v>
      </c>
      <c r="H12" s="25">
        <f>ROUND(AVERAGE(E12:G12),2)</f>
        <v>36566.67</v>
      </c>
      <c r="I12" s="25">
        <f>STDEV(E12:G12)</f>
        <v>2154.839514519198</v>
      </c>
      <c r="J12" s="24">
        <f>(I12/H12)*100</f>
        <v>5.8929060658769261</v>
      </c>
      <c r="K12" s="12">
        <f>H12*D12</f>
        <v>109700.01</v>
      </c>
    </row>
    <row r="13" spans="1:14" ht="16.5" customHeight="1" x14ac:dyDescent="0.25">
      <c r="A13" s="52" t="s">
        <v>23</v>
      </c>
      <c r="B13" s="53"/>
      <c r="C13" s="53"/>
      <c r="D13" s="53"/>
      <c r="E13" s="53"/>
      <c r="F13" s="53"/>
      <c r="G13" s="53"/>
      <c r="H13" s="53"/>
      <c r="I13" s="53"/>
      <c r="J13" s="54"/>
      <c r="K13" s="3">
        <f>SUM(K11:K12)</f>
        <v>273600</v>
      </c>
    </row>
    <row r="14" spans="1:14" s="19" customFormat="1" ht="33.75" customHeight="1" x14ac:dyDescent="0.25">
      <c r="A14" s="57" t="s">
        <v>32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29"/>
      <c r="M14" s="29"/>
      <c r="N14" s="29"/>
    </row>
    <row r="15" spans="1:14" ht="13.5" customHeight="1" x14ac:dyDescent="0.25">
      <c r="A15" s="55" t="s">
        <v>22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30"/>
      <c r="M15" s="30"/>
      <c r="N15" s="23"/>
    </row>
    <row r="16" spans="1:14" s="28" customFormat="1" ht="21" customHeight="1" x14ac:dyDescent="0.25">
      <c r="A16" s="56" t="s">
        <v>16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30"/>
      <c r="M16" s="30"/>
      <c r="N16" s="30"/>
    </row>
    <row r="17" spans="1:13" s="28" customFormat="1" ht="21" customHeight="1" x14ac:dyDescent="0.2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</row>
    <row r="18" spans="1:13" s="1" customFormat="1" ht="22.5" customHeight="1" x14ac:dyDescent="0.25">
      <c r="A18" s="26" t="s">
        <v>17</v>
      </c>
      <c r="B18" s="27" t="s">
        <v>18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s="1" customFormat="1" ht="22.5" customHeight="1" x14ac:dyDescent="0.25">
      <c r="A19" s="26"/>
      <c r="B19" s="27" t="s">
        <v>19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s="1" customFormat="1" ht="22.5" customHeight="1" x14ac:dyDescent="0.25">
      <c r="A20" s="26"/>
      <c r="B20" s="27" t="s">
        <v>20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26"/>
      <c r="B21" s="27" t="s">
        <v>21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</sheetData>
  <mergeCells count="21">
    <mergeCell ref="A13:J13"/>
    <mergeCell ref="A15:K15"/>
    <mergeCell ref="A16:K17"/>
    <mergeCell ref="A14:K14"/>
    <mergeCell ref="I9:I10"/>
    <mergeCell ref="A3:K3"/>
    <mergeCell ref="A1:K1"/>
    <mergeCell ref="C5:K5"/>
    <mergeCell ref="C7:K7"/>
    <mergeCell ref="C6:K6"/>
    <mergeCell ref="A8:K8"/>
    <mergeCell ref="A7:B7"/>
    <mergeCell ref="A5:B5"/>
    <mergeCell ref="A6:B6"/>
    <mergeCell ref="A9:A10"/>
    <mergeCell ref="B9:B10"/>
    <mergeCell ref="C9:C10"/>
    <mergeCell ref="D9:D10"/>
    <mergeCell ref="J9:J10"/>
    <mergeCell ref="K9:K10"/>
    <mergeCell ref="H9:H10"/>
  </mergeCells>
  <pageMargins left="0.25" right="0.25" top="0.75" bottom="0.75" header="0.3" footer="0.3"/>
  <pageSetup paperSize="9" scale="82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НМЦД общая</vt:lpstr>
      <vt:lpstr>'НМЦД общая'!Область_печати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</dc:creator>
  <cp:lastModifiedBy>Торопыно А В</cp:lastModifiedBy>
  <cp:lastPrinted>2026-07-17T08:13:12Z</cp:lastPrinted>
  <dcterms:created xsi:type="dcterms:W3CDTF">2017-03-27T15:24:19Z</dcterms:created>
  <dcterms:modified xsi:type="dcterms:W3CDTF">2026-07-30T09:55:00Z</dcterms:modified>
</cp:coreProperties>
</file>