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13_ncr:1_{6401FDC8-4C51-4563-8917-1886F980D10A}" xr6:coauthVersionLast="46" xr6:coauthVersionMax="46" xr10:uidLastSave="{00000000-0000-0000-0000-000000000000}"/>
  <bookViews>
    <workbookView xWindow="12435" yWindow="15" windowWidth="16275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5" i="1" l="1"/>
  <c r="G12" i="1"/>
  <c r="G13" i="1"/>
  <c r="H13" i="1" l="1"/>
  <c r="I13" i="1" s="1"/>
  <c r="H12" i="1"/>
  <c r="I12" i="1" s="1"/>
  <c r="G14" i="1"/>
  <c r="H14" i="1" l="1"/>
  <c r="I14" i="1" s="1"/>
</calcChain>
</file>

<file path=xl/sharedStrings.xml><?xml version="1.0" encoding="utf-8"?>
<sst xmlns="http://schemas.openxmlformats.org/spreadsheetml/2006/main" count="25" uniqueCount="23">
  <si>
    <t>№ п/п</t>
  </si>
  <si>
    <t>Источник №1</t>
  </si>
  <si>
    <t>Источник №2</t>
  </si>
  <si>
    <t>Источник №3</t>
  </si>
  <si>
    <t>Совокупность значений</t>
  </si>
  <si>
    <t>Сред.квадр.откл. σ=</t>
  </si>
  <si>
    <t>Коэфф вариации V=</t>
  </si>
  <si>
    <t>Характеристики объекта закупки</t>
  </si>
  <si>
    <t xml:space="preserve">Используемый метод определения НМЦК 
с обоснованием:
</t>
  </si>
  <si>
    <t>РАСЧЕТ НМЦК</t>
  </si>
  <si>
    <t>Дизельное топливо по сезону</t>
  </si>
  <si>
    <t>Бензин автомобильный АИ-92</t>
  </si>
  <si>
    <t>Сжиженный углеводородный газ</t>
  </si>
  <si>
    <t>Наименование товара</t>
  </si>
  <si>
    <t>Ед. изм. по ОКЕИ</t>
  </si>
  <si>
    <t>Литр;^кубический дециметр</t>
  </si>
  <si>
    <t xml:space="preserve">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</si>
  <si>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Максимальная цена единицы товаров, руб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</si>
  <si>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</t>
  </si>
  <si>
    <t>Сумма начальных (максимальных) цен за единицу товаров, работ, услуг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</si>
  <si>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</si>
  <si>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>ОБОСНОВАНИЕ НАЧАЛЬНОЙ (МАКСИМАЛЬНОЙ) ЦЕНЫ КОНТРАКТА.</t>
  </si>
  <si>
    <r>
      <t xml:space="preserve">Итого: Исходя из Расчета начальной (максимальной) цены контракта с учетом лимитов финансирования на объект, НМЦК составила </t>
    </r>
    <r>
      <rPr>
        <b/>
        <sz val="10"/>
        <color theme="1"/>
        <rFont val="Times New Roman"/>
        <family val="1"/>
        <charset val="204"/>
      </rPr>
      <t xml:space="preserve">1 500 000 (Один миллион пятьсот тысяч) рублей 00 копеек, </t>
    </r>
    <r>
      <rPr>
        <sz val="10"/>
        <color theme="1"/>
        <rFont val="Times New Roman"/>
        <family val="1"/>
        <charset val="204"/>
      </rPr>
      <t>в том числе НДС 22%.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</si>
</sst>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5</xdr:col>
      <xdr:colOff>680720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B14" sqref="B14"/>
    </sheetView>
  </sheetViews>
  <sheetFormatPr defaultRowHeight="11.25" x14ac:dyDescent="0.25"/>
  <cols>
    <col min="1" max="1" width="4.85546875" style="2" customWidth="1"/>
    <col min="2" max="2" width="23.140625" style="2" customWidth="1"/>
    <col min="3" max="3" width="15.85546875" style="2" customWidth="1"/>
    <col min="4" max="4" width="14.85546875" style="2" customWidth="1"/>
    <col min="5" max="6" width="14.85546875" style="4" customWidth="1"/>
    <col min="7" max="7" width="12.7109375" style="4" customWidth="1"/>
    <col min="8" max="8" width="13.140625" style="4" customWidth="1"/>
    <col min="9" max="9" width="12.5703125" style="2" customWidth="1"/>
    <col min="10" max="10" width="13.5703125" style="2" customWidth="1"/>
    <col min="11" max="11" width="9.140625" style="2"/>
    <col min="12" max="12" width="14.42578125" style="2" bestFit="1" customWidth="1"/>
    <col min="13" max="16384" width="9.140625" style="2"/>
  </cols>
  <sheetData>
    <row r="1" spans="1:15" ht="68.25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5" ht="12.75" customHeight="1" x14ac:dyDescent="0.2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</row>
    <row r="4" spans="1:15" ht="12.75" customHeight="1" x14ac:dyDescent="0.25">
      <c r="E4" s="2"/>
      <c r="F4" s="2"/>
      <c r="G4" s="2"/>
      <c r="H4" s="2"/>
    </row>
    <row r="5" spans="1:15" ht="42" customHeight="1" x14ac:dyDescent="0.25">
      <c r="A5" s="19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6"/>
      <c r="L5" s="6"/>
      <c r="M5" s="6"/>
      <c r="N5" s="6"/>
      <c r="O5" s="6"/>
    </row>
    <row r="6" spans="1:15" ht="19.5" customHeight="1" x14ac:dyDescent="0.25">
      <c r="A6" s="19"/>
      <c r="B6" s="19"/>
      <c r="C6" s="19"/>
      <c r="D6" s="19"/>
      <c r="E6" s="19"/>
      <c r="F6" s="19"/>
      <c r="G6" s="19"/>
      <c r="H6" s="19"/>
      <c r="I6" s="4"/>
      <c r="J6" s="4"/>
      <c r="O6" s="4"/>
    </row>
    <row r="7" spans="1:15" ht="19.5" customHeight="1" x14ac:dyDescent="0.25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  <c r="K7" s="6"/>
      <c r="L7" s="6"/>
      <c r="M7" s="6"/>
      <c r="N7" s="6"/>
      <c r="O7" s="6"/>
    </row>
    <row r="8" spans="1:15" ht="33" customHeight="1" x14ac:dyDescent="0.25">
      <c r="A8" s="18" t="s">
        <v>8</v>
      </c>
      <c r="B8" s="18"/>
      <c r="C8" s="22" t="s">
        <v>18</v>
      </c>
      <c r="D8" s="23"/>
      <c r="E8" s="23"/>
      <c r="F8" s="23"/>
      <c r="G8" s="23"/>
      <c r="H8" s="23"/>
      <c r="I8" s="23"/>
      <c r="J8" s="24"/>
      <c r="K8" s="6"/>
      <c r="L8" s="6"/>
      <c r="M8" s="6"/>
      <c r="N8" s="6"/>
      <c r="O8" s="6"/>
    </row>
    <row r="9" spans="1:15" ht="19.5" customHeight="1" x14ac:dyDescent="0.25">
      <c r="A9" s="25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7"/>
      <c r="L9" s="7"/>
      <c r="M9" s="7"/>
      <c r="N9" s="7"/>
      <c r="O9" s="7"/>
    </row>
    <row r="10" spans="1:15" ht="45.75" customHeight="1" x14ac:dyDescent="0.25">
      <c r="A10" s="1" t="s">
        <v>0</v>
      </c>
      <c r="B10" s="1" t="s">
        <v>13</v>
      </c>
      <c r="C10" s="1" t="s">
        <v>14</v>
      </c>
      <c r="D10" s="8" t="s">
        <v>1</v>
      </c>
      <c r="E10" s="8" t="s">
        <v>2</v>
      </c>
      <c r="F10" s="8" t="s">
        <v>3</v>
      </c>
      <c r="G10" s="1" t="s">
        <v>5</v>
      </c>
      <c r="H10" s="1" t="s">
        <v>6</v>
      </c>
      <c r="I10" s="1" t="s">
        <v>4</v>
      </c>
      <c r="J10" s="12" t="s">
        <v>17</v>
      </c>
      <c r="K10" s="7"/>
      <c r="M10" s="7"/>
      <c r="N10" s="7"/>
      <c r="O10" s="7"/>
    </row>
    <row r="11" spans="1:15" ht="19.5" customHeight="1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7"/>
      <c r="M11" s="7"/>
      <c r="N11" s="7"/>
      <c r="O11" s="7"/>
    </row>
    <row r="12" spans="1:15" ht="19.5" customHeight="1" x14ac:dyDescent="0.25">
      <c r="A12" s="9">
        <v>1</v>
      </c>
      <c r="B12" s="1" t="s">
        <v>11</v>
      </c>
      <c r="C12" s="1" t="s">
        <v>15</v>
      </c>
      <c r="D12" s="14">
        <v>64.2</v>
      </c>
      <c r="E12" s="14">
        <v>68</v>
      </c>
      <c r="F12" s="14"/>
      <c r="G12" s="1">
        <f t="shared" ref="G12:G13" si="0">STDEV(B12,C12,D12,E12,F12)</f>
        <v>2.6870057685088784</v>
      </c>
      <c r="H12" s="1">
        <f t="shared" ref="H12:H13" si="1">G12/J12*100</f>
        <v>4.1853672406680342</v>
      </c>
      <c r="I12" s="1" t="str">
        <f t="shared" ref="I12:I13" si="2">IF(H12&lt;33,"ОДНОРОДНЫЕ","НЕОДНОРОДНЫЕ")</f>
        <v>ОДНОРОДНЫЕ</v>
      </c>
      <c r="J12" s="12">
        <v>64.2</v>
      </c>
      <c r="K12" s="7"/>
      <c r="M12" s="7"/>
      <c r="N12" s="7"/>
      <c r="O12" s="7"/>
    </row>
    <row r="13" spans="1:15" ht="19.5" customHeight="1" x14ac:dyDescent="0.25">
      <c r="A13" s="9">
        <v>2</v>
      </c>
      <c r="B13" s="5" t="s">
        <v>10</v>
      </c>
      <c r="C13" s="1" t="s">
        <v>15</v>
      </c>
      <c r="D13" s="14">
        <v>83.78</v>
      </c>
      <c r="E13" s="14">
        <v>95.5</v>
      </c>
      <c r="F13" s="14"/>
      <c r="G13" s="1">
        <f t="shared" si="0"/>
        <v>8.2872914755063363</v>
      </c>
      <c r="H13" s="1">
        <f t="shared" si="1"/>
        <v>9.8917300972861497</v>
      </c>
      <c r="I13" s="1" t="str">
        <f t="shared" si="2"/>
        <v>ОДНОРОДНЫЕ</v>
      </c>
      <c r="J13" s="12">
        <v>83.78</v>
      </c>
      <c r="K13" s="7"/>
      <c r="M13" s="7"/>
      <c r="N13" s="7"/>
      <c r="O13" s="7"/>
    </row>
    <row r="14" spans="1:15" ht="30" customHeight="1" x14ac:dyDescent="0.25">
      <c r="A14" s="1">
        <v>3</v>
      </c>
      <c r="B14" s="5" t="s">
        <v>12</v>
      </c>
      <c r="C14" s="1" t="s">
        <v>15</v>
      </c>
      <c r="D14" s="14">
        <v>31.2</v>
      </c>
      <c r="E14" s="14">
        <v>38.5</v>
      </c>
      <c r="F14" s="14"/>
      <c r="G14" s="1">
        <f>STDEV(B14,C14,D14,E14,F14)</f>
        <v>5.1618795026617947</v>
      </c>
      <c r="H14" s="1">
        <f>G14/J14*100</f>
        <v>16.386919056069189</v>
      </c>
      <c r="I14" s="1" t="str">
        <f>IF(H14&lt;33,"ОДНОРОДНЫЕ","НЕОДНОРОДНЫЕ")</f>
        <v>ОДНОРОДНЫЕ</v>
      </c>
      <c r="J14" s="12">
        <v>31.5</v>
      </c>
      <c r="M14" s="7"/>
      <c r="N14" s="7"/>
      <c r="O14" s="7"/>
    </row>
    <row r="15" spans="1:15" s="10" customFormat="1" ht="20.25" customHeight="1" x14ac:dyDescent="0.25">
      <c r="A15" s="26" t="s">
        <v>19</v>
      </c>
      <c r="B15" s="27"/>
      <c r="C15" s="27"/>
      <c r="D15" s="27"/>
      <c r="E15" s="27"/>
      <c r="F15" s="27"/>
      <c r="G15" s="27"/>
      <c r="H15" s="27"/>
      <c r="I15" s="27"/>
      <c r="J15" s="13">
        <f>J14+J12+J13</f>
        <v>179.48000000000002</v>
      </c>
    </row>
    <row r="16" spans="1:15" ht="33" customHeight="1" x14ac:dyDescent="0.25">
      <c r="A16" s="20" t="s">
        <v>22</v>
      </c>
      <c r="B16" s="21"/>
      <c r="C16" s="21"/>
      <c r="D16" s="21"/>
      <c r="E16" s="21"/>
      <c r="F16" s="21"/>
      <c r="G16" s="21"/>
      <c r="H16" s="21"/>
      <c r="I16" s="21"/>
      <c r="J16" s="2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7"/>
      <c r="B19" s="17"/>
      <c r="C19" s="17"/>
      <c r="D19" s="17"/>
      <c r="E19" s="17"/>
      <c r="F19" s="17"/>
      <c r="G19" s="17"/>
      <c r="H19" s="17"/>
    </row>
  </sheetData>
  <mergeCells count="11">
    <mergeCell ref="A1:J1"/>
    <mergeCell ref="A3:J3"/>
    <mergeCell ref="A19:H19"/>
    <mergeCell ref="A8:B8"/>
    <mergeCell ref="A6:H6"/>
    <mergeCell ref="A16:J16"/>
    <mergeCell ref="A5:J5"/>
    <mergeCell ref="A7:J7"/>
    <mergeCell ref="C8:J8"/>
    <mergeCell ref="A9:J9"/>
    <mergeCell ref="A15:I15"/>
  </mergeCells>
  <conditionalFormatting sqref="I12:I14">
    <cfRule type="containsText" dxfId="5" priority="4" operator="containsText" text="НЕ">
      <formula>NOT(ISERROR(SEARCH("НЕ",I12)))</formula>
    </cfRule>
    <cfRule type="containsText" dxfId="4" priority="5" operator="containsText" text="ОДНОРОДНЫЕ">
      <formula>NOT(ISERROR(SEARCH("ОДНОРОДНЫЕ",I12)))</formula>
    </cfRule>
    <cfRule type="containsText" dxfId="3" priority="6" operator="containsText" text="НЕОДНОРОДНЫЕ">
      <formula>NOT(ISERROR(SEARCH("НЕОДНОРОДНЫЕ",I12)))</formula>
    </cfRule>
  </conditionalFormatting>
  <conditionalFormatting sqref="I12:I14">
    <cfRule type="containsText" dxfId="2" priority="1" operator="containsText" text="НЕОДНОРОДНЫЕ">
      <formula>NOT(ISERROR(SEARCH("НЕОДНОРОДНЫЕ",I12)))</formula>
    </cfRule>
    <cfRule type="containsText" dxfId="1" priority="2" operator="containsText" text="ОДНОРОДНЫЕ">
      <formula>NOT(ISERROR(SEARCH("ОДНОРОДНЫЕ",I12)))</formula>
    </cfRule>
    <cfRule type="containsText" dxfId="0" priority="3" operator="containsText" text="НЕОДНОРОДНЫЕ">
      <formula>NOT(ISERROR(SEARCH("НЕОДНОРОДНЫЕ",I12)))</formula>
    </cfRule>
  </conditionalFormatting>
  <pageMargins left="0.17" right="0.17" top="0.74803149606299213" bottom="0.74803149606299213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2026-08-07T03:31:16Z</dcterms:modified>
</cp:coreProperties>
</file>