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fli@etp-region.ru_2026-07-16_10-59-24\archive26-07-16\"/>
    </mc:Choice>
  </mc:AlternateContent>
  <xr:revisionPtr revIDLastSave="0" documentId="13_ncr:1_{58396F2F-D01C-4CEC-A7ED-9865F19B8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Д " sheetId="2" r:id="rId1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2" l="1"/>
  <c r="J8" i="2"/>
  <c r="K8" i="2"/>
  <c r="L8" i="2"/>
  <c r="M8" i="2"/>
  <c r="M9" i="2"/>
  <c r="I11" i="2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<sst xmlns="http://schemas.openxmlformats.org/spreadsheetml/2006/main" count="26" uniqueCount="26">
  <si>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</si>
  <si>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</si>
  <si>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</si>
  <si>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Н(М)ЦД</t>
  </si>
  <si>
    <t>Н(М)ЦД,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</si>
  <si>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</si>
  <si>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1"/>
        <rFont val="Times New Roman"/>
      </rPr>
      <t xml:space="preserve">         (не должен превышать 33%)</t>
    </r>
  </si>
  <si>
    <t>В результате проведенного расчета Н(М)Ц договора составила:</t>
  </si>
  <si>
    <t>рублей</t>
  </si>
  <si>
    <t>Коммерческое предложение                       №1</t>
  </si>
  <si>
    <t>Коммерческое предложение                        № 2</t>
  </si>
  <si>
    <t>Коммерческое предложение                 № 3</t>
  </si>
  <si>
    <t>Кол-во &lt;v&gt;</t>
  </si>
  <si>
    <t xml:space="preserve"> </t>
  </si>
  <si>
    <t>Расчет Н(М)ЦД по формуле                             v - количество (объем) закупаемого товара (работы, услуги);
     ц - ср. цена за единицу    Н(М)ЦД = v*ц</t>
  </si>
  <si>
    <t>Средняя арифметическая цена за единицу, руб.</t>
  </si>
  <si>
    <t xml:space="preserve">Наименование товара (работ, услуг) </t>
  </si>
  <si>
    <t xml:space="preserve">Средняя арифметическая цена за единицу &lt;ц&gt; </t>
  </si>
  <si>
    <t>ОКПД2</t>
  </si>
  <si>
    <t xml:space="preserve">Приложение №2 к извещению
</t>
  </si>
  <si>
    <t>в соответствии с ТЗ</t>
  </si>
  <si>
    <t>Обоснование начальной (максимальной) цены Договора на оказание услуг финансовой аренды (лизинга)
на по⁠⁠⁠⁠⁠⁠⁠⁠⁠ставку пассажирского автобуса</t>
  </si>
  <si>
    <t>оказание услуг финансовой аренды (лизинга)
на по⁠⁠⁠⁠⁠⁠⁠⁠⁠ставку пассажирского автобуса</t>
  </si>
  <si>
    <t>усл.ед</t>
  </si>
  <si>
    <t xml:space="preserve">ГБУ РТ "РЕСФАРМАЦИЯ" </t>
  </si>
  <si>
    <t>Лимит бюджетных обязательств на 2026 год составил 2300 000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</si>
</sst>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000"/>
    <numFmt numFmtId="166" formatCode="#,##0.00#########"/>
  </numFmts>
  <fonts count="18" x14ac:knownFonts="1">
    <font>
      <sz val="11"/>
      <color theme="1"/>
      <name val="Calibri"/>
      <scheme val="minor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i/>
      <sz val="11"/>
      <name val="Times New Roman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A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164" fontId="1" fillId="0" borderId="0" xfId="0" applyNumberFormat="1" applyFont="1"/>
    <xf numFmtId="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" fontId="9" fillId="2" borderId="0" xfId="0" applyNumberFormat="1" applyFont="1" applyFill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7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121581</xdr:colOff>
      <xdr:row>6</xdr:row>
      <xdr:rowOff>1823757</xdr:rowOff>
    </xdr:from>
    <xdr:to>
      <xdr:col>10</xdr:col>
      <xdr:colOff>840440</xdr:colOff>
      <xdr:row>6</xdr:row>
      <xdr:rowOff>2241160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5816" y="3616698"/>
          <a:ext cx="718859" cy="4174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68355</xdr:colOff>
      <xdr:row>6</xdr:row>
      <xdr:rowOff>1714500</xdr:rowOff>
    </xdr:from>
    <xdr:to>
      <xdr:col>9</xdr:col>
      <xdr:colOff>926230</xdr:colOff>
      <xdr:row>6</xdr:row>
      <xdr:rowOff>2151529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9334819" y="3374571"/>
          <a:ext cx="857875" cy="4370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view="pageBreakPreview" zoomScale="80" zoomScaleNormal="80" zoomScaleSheetLayoutView="80" workbookViewId="0">
      <selection activeCell="A13" sqref="A13:M13"/>
    </sheetView>
  </sheetViews>
  <sheetFormatPr defaultColWidth="9.140625" defaultRowHeight="12.75" x14ac:dyDescent="0.2"/>
  <cols>
    <col min="1" max="1" width="4.85546875" style="1" customWidth="1"/>
    <col min="2" max="2" width="32.7109375" style="1" customWidth="1"/>
    <col min="3" max="3" width="17.140625" style="1" customWidth="1"/>
    <col min="4" max="4" width="10" style="1" customWidth="1"/>
    <col min="5" max="5" width="7.85546875" style="1" customWidth="1"/>
    <col min="6" max="6" width="15.5703125" style="1" bestFit="1" customWidth="1"/>
    <col min="7" max="7" width="16.28515625" style="1" bestFit="1" customWidth="1"/>
    <col min="8" max="8" width="15.85546875" style="1" bestFit="1" customWidth="1"/>
    <col min="9" max="9" width="16.42578125" style="1" customWidth="1"/>
    <col min="10" max="10" width="14.7109375" style="1" customWidth="1"/>
    <col min="11" max="11" width="14.28515625" style="1" customWidth="1"/>
    <col min="12" max="12" width="15.42578125" style="1" customWidth="1"/>
    <col min="13" max="13" width="18.85546875" style="1" customWidth="1"/>
    <col min="14" max="16384" width="9.140625" style="1"/>
  </cols>
  <sheetData>
    <row r="1" spans="1:13" ht="30.75" customHeight="1" x14ac:dyDescent="0.2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5.75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37.5" customHeight="1" x14ac:dyDescent="0.2">
      <c r="A3" s="23"/>
      <c r="B3" s="23"/>
      <c r="C3" s="44" t="s">
        <v>24</v>
      </c>
      <c r="D3" s="48"/>
      <c r="E3" s="48"/>
      <c r="F3" s="48"/>
      <c r="G3" s="48"/>
      <c r="H3" s="48"/>
      <c r="I3" s="48"/>
      <c r="J3" s="48"/>
      <c r="K3" s="48"/>
      <c r="L3" s="23"/>
      <c r="M3" s="23"/>
    </row>
    <row r="4" spans="1:13" ht="51.75" customHeight="1" x14ac:dyDescent="0.2">
      <c r="A4" s="30" t="s">
        <v>21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5.75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51.75" customHeight="1" x14ac:dyDescent="0.2">
      <c r="A6" s="32" t="s">
        <v>0</v>
      </c>
      <c r="B6" s="34" t="s">
        <v>16</v>
      </c>
      <c r="C6" s="34" t="s">
        <v>18</v>
      </c>
      <c r="D6" s="32" t="s">
        <v>1</v>
      </c>
      <c r="E6" s="32" t="s">
        <v>12</v>
      </c>
      <c r="F6" s="38" t="s">
        <v>2</v>
      </c>
      <c r="G6" s="39"/>
      <c r="H6" s="39"/>
      <c r="I6" s="35" t="s">
        <v>3</v>
      </c>
      <c r="J6" s="35"/>
      <c r="K6" s="35"/>
      <c r="L6" s="32" t="s">
        <v>4</v>
      </c>
      <c r="M6" s="32"/>
    </row>
    <row r="7" spans="1:13" ht="180" customHeight="1" thickBot="1" x14ac:dyDescent="0.25">
      <c r="A7" s="33"/>
      <c r="B7" s="33"/>
      <c r="C7" s="33"/>
      <c r="D7" s="33"/>
      <c r="E7" s="33"/>
      <c r="F7" s="13" t="s">
        <v>9</v>
      </c>
      <c r="G7" s="13" t="s">
        <v>10</v>
      </c>
      <c r="H7" s="13" t="s">
        <v>11</v>
      </c>
      <c r="I7" s="13" t="s">
        <v>17</v>
      </c>
      <c r="J7" s="14" t="s">
        <v>5</v>
      </c>
      <c r="K7" s="14" t="s">
        <v>6</v>
      </c>
      <c r="L7" s="13" t="s">
        <v>15</v>
      </c>
      <c r="M7" s="14" t="s">
        <v>14</v>
      </c>
    </row>
    <row r="8" spans="1:13" ht="54" customHeight="1" thickBot="1" x14ac:dyDescent="0.25">
      <c r="A8" s="14">
        <v>1</v>
      </c>
      <c r="B8" s="27" t="s">
        <v>22</v>
      </c>
      <c r="C8" s="24" t="s">
        <v>20</v>
      </c>
      <c r="D8" s="25" t="s">
        <v>23</v>
      </c>
      <c r="E8" s="28">
        <v>1</v>
      </c>
      <c r="F8" s="15">
        <v>1971000</v>
      </c>
      <c r="G8" s="26">
        <v>2961000</v>
      </c>
      <c r="H8" s="26">
        <v>2362562</v>
      </c>
      <c r="I8" s="16">
        <f>AVERAGE(F8:H8)</f>
        <v>2431520.6666666665</v>
      </c>
      <c r="J8" s="16">
        <f t="shared" ref="J8" si="0">STDEV(F8:H8)</f>
        <v>498589.48372517241</v>
      </c>
      <c r="K8" s="16">
        <f t="shared" ref="K8" si="1">J8/I8*100</f>
        <v>20.505253792832487</v>
      </c>
      <c r="L8" s="16">
        <f t="shared" ref="L8" si="2">ROUND(I8,2)</f>
        <v>2431520.67</v>
      </c>
      <c r="M8" s="16">
        <f t="shared" ref="M8" si="3">L8*E8</f>
        <v>2431520.67</v>
      </c>
    </row>
    <row r="9" spans="1:13" ht="15" x14ac:dyDescent="0.2">
      <c r="A9" s="17"/>
      <c r="B9" s="18"/>
      <c r="C9" s="19"/>
      <c r="D9" s="20"/>
      <c r="E9" s="20"/>
      <c r="F9" s="21"/>
      <c r="G9" s="21"/>
      <c r="H9" s="21"/>
      <c r="I9" s="21"/>
      <c r="J9" s="21"/>
      <c r="K9" s="21"/>
      <c r="L9" s="21"/>
      <c r="M9" s="22">
        <f>SUM(M8:M8)</f>
        <v>2431520.67</v>
      </c>
    </row>
    <row r="10" spans="1:13" s="2" customFormat="1" ht="15.75" x14ac:dyDescent="0.25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</row>
    <row r="11" spans="1:13" ht="15.75" customHeight="1" x14ac:dyDescent="0.2">
      <c r="A11" s="45" t="s">
        <v>7</v>
      </c>
      <c r="B11" s="45"/>
      <c r="C11" s="45"/>
      <c r="D11" s="45"/>
      <c r="E11" s="45"/>
      <c r="F11" s="45"/>
      <c r="G11" s="45"/>
      <c r="H11" s="46"/>
      <c r="I11" s="11">
        <f>M9</f>
        <v>2431520.67</v>
      </c>
      <c r="J11" s="3" t="s">
        <v>8</v>
      </c>
      <c r="K11" s="12" t="s">
        <v>13</v>
      </c>
      <c r="L11" s="3"/>
      <c r="M11" s="4"/>
    </row>
    <row r="12" spans="1:13" ht="15.75" customHeight="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ht="15.75" x14ac:dyDescent="0.2">
      <c r="A13" s="49" t="s">
        <v>25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13" ht="15.75" x14ac:dyDescent="0.25">
      <c r="A14" s="29"/>
      <c r="B14" s="29"/>
      <c r="C14" s="29"/>
      <c r="D14" s="29"/>
      <c r="E14" s="5"/>
      <c r="F14" s="6"/>
      <c r="G14" s="7"/>
      <c r="H14" s="8"/>
      <c r="I14" s="9"/>
      <c r="J14" s="9"/>
      <c r="K14" s="9"/>
      <c r="L14" s="9"/>
      <c r="M14" s="9"/>
    </row>
    <row r="15" spans="1:13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8" spans="9:9" x14ac:dyDescent="0.2">
      <c r="I18" s="10"/>
    </row>
  </sheetData>
  <mergeCells count="18">
    <mergeCell ref="A1:M1"/>
    <mergeCell ref="A2:M2"/>
    <mergeCell ref="A11:H11"/>
    <mergeCell ref="A13:M13"/>
    <mergeCell ref="C3:K3"/>
    <mergeCell ref="A14:D14"/>
    <mergeCell ref="A4:M4"/>
    <mergeCell ref="A6:A7"/>
    <mergeCell ref="B6:B7"/>
    <mergeCell ref="C6:C7"/>
    <mergeCell ref="D6:D7"/>
    <mergeCell ref="E6:E7"/>
    <mergeCell ref="I6:K6"/>
    <mergeCell ref="L6:M6"/>
    <mergeCell ref="A5:M5"/>
    <mergeCell ref="A12:M12"/>
    <mergeCell ref="F6:H6"/>
    <mergeCell ref="A10:M10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НМЦД </vt:lpstr>
    </vt:vector>
  </TitlesOfParts>
  <Company>департамент образования Сахалинской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ЭТП ТОРГИ-ОНЛАЙН</dc:creator>
  <cp:lastModifiedBy>User</cp:lastModifiedBy>
  <cp:revision>3</cp:revision>
  <cp:lastPrinted>2024-03-20T11:15:45Z</cp:lastPrinted>
  <dcterms:created xsi:type="dcterms:W3CDTF">2014-05-19T23:28:21Z</dcterms:created>
  <dcterms:modified xsi:type="dcterms:W3CDTF">2026-07-16T05:13:00Z</dcterms:modified>
</cp:coreProperties>
</file>