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\\192.168.0.10\Documents\Контрактная служба\2026\223-ФЗ\!ЭТП РЕГИОН\07 -ЗК Устр-во навесного вент.фасада (РДС 346)(В ПЛАНЕ)\На публикацию\"/>
    </mc:Choice>
  </mc:AlternateContent>
  <xr:revisionPtr revIDLastSave="0" documentId="8_{8F27C501-C2C0-4962-874F-E1ADE849B2E5}" xr6:coauthVersionLast="45" xr6:coauthVersionMax="45" xr10:uidLastSave="{00000000-0000-0000-0000-000000000000}"/>
  <bookViews>
    <workbookView xWindow="38280" yWindow="3135" windowWidth="29040" windowHeight="15840" xr2:uid="{00000000-000D-0000-FFFF-FFFF00000000}"/>
  </bookViews>
  <sheets>
    <sheet name="Расчет НМЦК" sheetId="1" r:id="rId1"/>
  </sheets>
  <definedNames>
    <definedName name="_Hlk171347730" localSheetId="0">'Расчет НМЦК'!#REF!</definedName>
    <definedName name="_Hlk171414046" localSheetId="0">'Расчет НМЦК'!#REF!</definedName>
    <definedName name="_xlnm.Print_Area" localSheetId="0">'Расчет НМЦК'!$A$1:$L$8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L8" i="1" s="1"/>
  <c r="L9" i="1" s="1"/>
  <c r="K8" i="1" l="1"/>
  <c r="G4" i="1" l="1"/>
</calcChain>
</file>

<file path=xl/sharedStrings.xml><?xml version="1.0" encoding="utf-8"?>
<sst xmlns="http://schemas.openxmlformats.org/spreadsheetml/2006/main" count="21" uniqueCount="21">
  <si>
    <t>Используемый метод определения НМЦК с обоснованием:</t>
  </si>
  <si>
    <t>Расчет НМЦК</t>
  </si>
  <si>
    <t>№ п/п</t>
  </si>
  <si>
    <t>Наименование</t>
  </si>
  <si>
    <t>Ед. изм.</t>
  </si>
  <si>
    <t>Количество</t>
  </si>
  <si>
    <t>Коммерческие предложения от поставщиков, общедоступная ценовая информация в сети интернет, заключенные договора, информация о ценах, содержащаяся на официальном сайте единой информационной системы в сфере закупок (руб./ед.изм.)</t>
  </si>
  <si>
    <t>Однородность совокупности значений выявленных цен, используемых в расчете НМЦД</t>
  </si>
  <si>
    <t>НМЦД, определяемая методом сопоставимых рыночных цен (анализа рынка)*</t>
  </si>
  <si>
    <t>ОКПД2</t>
  </si>
  <si>
    <t xml:space="preserve">Средняя арифметическая цена за единицу     &lt;ц&gt; </t>
  </si>
  <si>
    <t>Среднее квадратичное отклонение</t>
  </si>
  <si>
    <t>Метод сопоставимых рыночных цен (анализа рынка) является приоритетным для определения и обоснования начальной (максимальной) цены Договора, заключаемого с единственным поставщиком (подрядчиком, исполнителем)</t>
  </si>
  <si>
    <t xml:space="preserve">КП № 1 
</t>
  </si>
  <si>
    <t xml:space="preserve">КП № 2 
</t>
  </si>
  <si>
    <t xml:space="preserve">КП № 3  
</t>
  </si>
  <si>
    <t>шт</t>
  </si>
  <si>
    <t xml:space="preserve">Расчет НМЦД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цi  - цена единицы 
</t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</si>
  <si>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</si>
  <si>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t>Услуга по устройству навесного вентилируемого фасада цокольной части объекта капитального строительства:
«Фильмохранилище №10», расположенный по адресу: 142050, Московская обл. г. Домодедово, мкр-н Белые Столбы, территория Госфильмофонда, стр. 13</t>
  </si>
  <si>
    <t>Выполнение работ по устройству навесного вентилируемого фасада на цокольной части здания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</si>
</sst>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4" fontId="2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2" fillId="3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shrinkToFit="1"/>
    </xf>
    <xf numFmtId="164" fontId="3" fillId="0" borderId="1" xfId="0" applyNumberFormat="1" applyFont="1" applyBorder="1" applyAlignment="1">
      <alignment horizontal="center" vertical="center" wrapText="1" shrinkToFit="1"/>
    </xf>
    <xf numFmtId="164" fontId="2" fillId="0" borderId="1" xfId="0" applyNumberFormat="1" applyFont="1" applyBorder="1" applyAlignment="1">
      <alignment horizontal="center" vertical="center" wrapText="1" shrinkToFit="1"/>
    </xf>
    <xf numFmtId="4" fontId="2" fillId="0" borderId="1" xfId="0" applyNumberFormat="1" applyFont="1" applyBorder="1" applyAlignment="1">
      <alignment vertical="center" wrapText="1" shrinkToFit="1"/>
    </xf>
    <xf numFmtId="4" fontId="3" fillId="0" borderId="1" xfId="0" applyNumberFormat="1" applyFont="1" applyBorder="1" applyAlignment="1">
      <alignment vertical="center" wrapText="1" shrinkToFit="1"/>
    </xf>
    <xf numFmtId="0" fontId="2" fillId="2" borderId="1" xfId="0" applyFont="1" applyFill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2" borderId="6" xfId="0" applyFont="1" applyFill="1" applyBorder="1" applyAlignment="1">
      <alignment horizontal="center" vertical="center" wrapText="1" shrinkToFit="1"/>
    </xf>
    <xf numFmtId="0" fontId="2" fillId="2" borderId="2" xfId="0" applyFont="1" applyFill="1" applyBorder="1" applyAlignment="1">
      <alignment horizontal="center" vertical="center" wrapText="1" shrinkToFit="1"/>
    </xf>
    <xf numFmtId="0" fontId="1" fillId="2" borderId="6" xfId="0" applyFont="1" applyFill="1" applyBorder="1" applyAlignment="1">
      <alignment horizontal="center" vertical="center" wrapText="1" shrinkToFit="1"/>
    </xf>
    <xf numFmtId="0" fontId="1" fillId="2" borderId="2" xfId="0" applyFont="1" applyFill="1" applyBorder="1" applyAlignment="1">
      <alignment horizontal="center" vertical="center" wrapText="1" shrinkToFi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top" wrapText="1"/>
    </xf>
    <xf numFmtId="2" fontId="3" fillId="2" borderId="4" xfId="0" applyNumberFormat="1" applyFont="1" applyFill="1" applyBorder="1" applyAlignment="1">
      <alignment horizontal="center" vertical="top" wrapText="1"/>
    </xf>
    <xf numFmtId="2" fontId="3" fillId="2" borderId="5" xfId="0" applyNumberFormat="1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47625</xdr:colOff>
      <xdr:row>5</xdr:row>
      <xdr:rowOff>1343025</xdr:rowOff>
    </xdr:from>
    <xdr:to>
      <xdr:col>10</xdr:col>
      <xdr:colOff>790575</xdr:colOff>
      <xdr:row>5</xdr:row>
      <xdr:rowOff>1790700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087225" y="3657600"/>
          <a:ext cx="74295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952500</xdr:colOff>
      <xdr:row>5</xdr:row>
      <xdr:rowOff>1057275</xdr:rowOff>
    </xdr:from>
    <xdr:to>
      <xdr:col>9</xdr:col>
      <xdr:colOff>723900</xdr:colOff>
      <xdr:row>5</xdr:row>
      <xdr:rowOff>1495425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258550" y="3371850"/>
          <a:ext cx="7334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V9"/>
  <sheetViews>
    <sheetView showGridLines="0" tabSelected="1" zoomScaleNormal="100" zoomScaleSheetLayoutView="100" workbookViewId="0">
      <selection activeCell="A2" sqref="A2:L2"/>
    </sheetView>
  </sheetViews>
  <sheetFormatPr defaultRowHeight="15" x14ac:dyDescent="0.25"/>
  <cols>
    <col min="1" max="1" width="5.28515625" style="1" customWidth="1"/>
    <col min="2" max="2" width="63.85546875" style="1" customWidth="1"/>
    <col min="3" max="3" width="16" style="1" customWidth="1"/>
    <col min="4" max="4" width="17.85546875" style="1" customWidth="1"/>
    <col min="5" max="5" width="12.28515625" style="5" customWidth="1"/>
    <col min="6" max="6" width="15.140625" style="4" customWidth="1"/>
    <col min="7" max="8" width="13.5703125" style="4" customWidth="1"/>
    <col min="9" max="9" width="14.42578125" style="1" customWidth="1"/>
    <col min="10" max="10" width="11.5703125" style="1" customWidth="1"/>
    <col min="11" max="11" width="13" style="1" customWidth="1"/>
    <col min="12" max="12" width="28.5703125" style="1" customWidth="1"/>
    <col min="13" max="14" width="13.140625" style="1" bestFit="1" customWidth="1"/>
    <col min="15" max="16384" width="9.140625" style="1"/>
  </cols>
  <sheetData>
    <row r="2" spans="1:22" ht="38.25" customHeight="1" x14ac:dyDescent="0.25">
      <c r="A2" s="23" t="s">
        <v>20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5"/>
    </row>
    <row r="3" spans="1:22" ht="30.75" customHeight="1" x14ac:dyDescent="0.25">
      <c r="A3" s="39" t="s">
        <v>0</v>
      </c>
      <c r="B3" s="40"/>
      <c r="C3" s="39" t="s">
        <v>12</v>
      </c>
      <c r="D3" s="41"/>
      <c r="E3" s="41"/>
      <c r="F3" s="41"/>
      <c r="G3" s="41"/>
      <c r="H3" s="41"/>
      <c r="I3" s="41"/>
      <c r="J3" s="41"/>
      <c r="K3" s="41"/>
      <c r="L3" s="40"/>
    </row>
    <row r="4" spans="1:22" ht="16.5" customHeight="1" x14ac:dyDescent="0.25">
      <c r="A4" s="26" t="s">
        <v>1</v>
      </c>
      <c r="B4" s="27"/>
      <c r="C4" s="27"/>
      <c r="D4" s="27"/>
      <c r="E4" s="27"/>
      <c r="F4" s="28"/>
      <c r="G4" s="6">
        <f>L9</f>
        <v>2450000</v>
      </c>
      <c r="H4" s="6"/>
      <c r="I4" s="2"/>
      <c r="J4" s="2"/>
      <c r="K4" s="2"/>
      <c r="L4" s="2"/>
    </row>
    <row r="5" spans="1:22" ht="105.75" customHeight="1" x14ac:dyDescent="0.25">
      <c r="A5" s="29" t="s">
        <v>2</v>
      </c>
      <c r="B5" s="31" t="s">
        <v>3</v>
      </c>
      <c r="C5" s="7"/>
      <c r="D5" s="31" t="s">
        <v>4</v>
      </c>
      <c r="E5" s="31" t="s">
        <v>5</v>
      </c>
      <c r="F5" s="33" t="s">
        <v>6</v>
      </c>
      <c r="G5" s="34"/>
      <c r="H5" s="35"/>
      <c r="I5" s="36" t="s">
        <v>7</v>
      </c>
      <c r="J5" s="37"/>
      <c r="K5" s="38"/>
      <c r="L5" s="9" t="s">
        <v>8</v>
      </c>
    </row>
    <row r="6" spans="1:22" ht="179.25" customHeight="1" x14ac:dyDescent="0.25">
      <c r="A6" s="30"/>
      <c r="B6" s="32"/>
      <c r="C6" s="7" t="s">
        <v>9</v>
      </c>
      <c r="D6" s="32"/>
      <c r="E6" s="32"/>
      <c r="F6" s="8" t="s">
        <v>13</v>
      </c>
      <c r="G6" s="8" t="s">
        <v>14</v>
      </c>
      <c r="H6" s="8" t="s">
        <v>15</v>
      </c>
      <c r="I6" s="10" t="s">
        <v>10</v>
      </c>
      <c r="J6" s="9" t="s">
        <v>11</v>
      </c>
      <c r="K6" s="9" t="s">
        <v>18</v>
      </c>
      <c r="L6" s="9" t="s">
        <v>17</v>
      </c>
    </row>
    <row r="7" spans="1:22" ht="21" customHeight="1" x14ac:dyDescent="0.25">
      <c r="A7" s="20"/>
      <c r="B7" s="7"/>
      <c r="C7" s="7"/>
      <c r="D7" s="7"/>
      <c r="E7" s="7"/>
      <c r="F7" s="8"/>
      <c r="G7" s="8"/>
      <c r="H7" s="8"/>
      <c r="I7" s="10"/>
      <c r="J7" s="9"/>
      <c r="K7" s="9"/>
      <c r="L7" s="9"/>
    </row>
    <row r="8" spans="1:22" ht="99.75" customHeight="1" x14ac:dyDescent="0.25">
      <c r="A8" s="11">
        <v>1</v>
      </c>
      <c r="B8" s="12" t="s">
        <v>19</v>
      </c>
      <c r="C8" s="13"/>
      <c r="D8" s="14" t="s">
        <v>16</v>
      </c>
      <c r="E8" s="14">
        <v>1</v>
      </c>
      <c r="F8" s="22">
        <v>2600000</v>
      </c>
      <c r="G8" s="15">
        <v>2300000</v>
      </c>
      <c r="H8" s="15">
        <v>2450000</v>
      </c>
      <c r="I8" s="16">
        <f>ROUND(AVERAGE(F8:H8),2)</f>
        <v>2450000</v>
      </c>
      <c r="J8" s="17">
        <f>STDEVA(F8:H8)</f>
        <v>150000</v>
      </c>
      <c r="K8" s="18">
        <f>J8/I8*100</f>
        <v>6.1224489795918364</v>
      </c>
      <c r="L8" s="19">
        <f>I8*E8</f>
        <v>2450000</v>
      </c>
    </row>
    <row r="9" spans="1:22" x14ac:dyDescent="0.25">
      <c r="A9" s="2"/>
      <c r="B9" s="12"/>
      <c r="C9" s="2"/>
      <c r="D9" s="2"/>
      <c r="E9" s="3"/>
      <c r="F9" s="21"/>
      <c r="G9" s="21"/>
      <c r="H9" s="21"/>
      <c r="I9" s="2"/>
      <c r="J9" s="2"/>
      <c r="K9" s="2"/>
      <c r="L9" s="19">
        <f>SUM(L8:L8)</f>
        <v>2450000</v>
      </c>
      <c r="S9" s="5"/>
      <c r="T9" s="4"/>
      <c r="U9" s="4"/>
      <c r="V9" s="4"/>
    </row>
  </sheetData>
  <sortState xmlns:xlrd2="http://schemas.microsoft.com/office/spreadsheetml/2017/richdata2" ref="A8:B9">
    <sortCondition ref="A9"/>
  </sortState>
  <mergeCells count="10">
    <mergeCell ref="A2:L2"/>
    <mergeCell ref="A4:F4"/>
    <mergeCell ref="A5:A6"/>
    <mergeCell ref="B5:B6"/>
    <mergeCell ref="D5:D6"/>
    <mergeCell ref="E5:E6"/>
    <mergeCell ref="F5:H5"/>
    <mergeCell ref="I5:K5"/>
    <mergeCell ref="A3:B3"/>
    <mergeCell ref="C3:L3"/>
  </mergeCells>
  <pageMargins left="0.25" right="0.25" top="0.75" bottom="0.75" header="0.3" footer="0.3"/>
  <pageSetup paperSize="9" scale="63" fitToWidth="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НМЦК</vt:lpstr>
      <vt:lpstr>'Расчет НМЦК'!Область_печати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Генрих Петров</dc:creator>
  <cp:lastModifiedBy>Хозяйчикова Любовь Сергеевна</cp:lastModifiedBy>
  <cp:lastPrinted>2024-07-12T13:08:29Z</cp:lastPrinted>
  <dcterms:created xsi:type="dcterms:W3CDTF">2021-03-26T14:32:07Z</dcterms:created>
  <dcterms:modified xsi:type="dcterms:W3CDTF">2026-08-11T13:09:49Z</dcterms:modified>
</cp:coreProperties>
</file>