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8_{0E417B00-2E78-4E59-AB4A-E9D952BCC6EE}" xr6:coauthVersionLast="46" xr6:coauthVersionMax="46" xr10:uidLastSave="{00000000-0000-0000-0000-000000000000}"/>
  <bookViews>
    <workbookView xWindow="1080" yWindow="300" windowWidth="23445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K10" i="1" l="1"/>
  <c r="M11" i="1"/>
  <c r="L11" i="1"/>
  <c r="K11" i="1"/>
  <c r="P11" i="1" s="1"/>
  <c r="N11" i="1" l="1"/>
  <c r="O11" i="1" s="1"/>
  <c r="M10" i="1"/>
  <c r="L10" i="1"/>
  <c r="P10" i="1"/>
  <c r="P12" i="1" l="1"/>
  <c r="N10" i="1"/>
  <c r="O10" i="1" s="1"/>
</calcChain>
</file>

<file path=xl/sharedStrings.xml><?xml version="1.0" encoding="utf-8"?>
<sst xmlns="http://schemas.openxmlformats.org/spreadsheetml/2006/main" count="35" uniqueCount="29">
  <si>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</si>
  <si>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</si>
  <si>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</si>
  <si>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</si>
  <si>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</si>
  <si>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</si>
  <si>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</si>
  <si>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</si>
  <si>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</si>
  <si>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</si>
  <si>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</si>
  <si>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</si>
  <si>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</si>
  <si>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</si>
  <si>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</si>
  <si>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</si>
  <si>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</si>
  <si>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</si>
  <si>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</si>
  <si>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</si>
  <si>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</si>
  <si>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</si>
  <si>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шт</t>
  </si>
  <si>
    <t>Рулет бисквитный 200гр.</t>
  </si>
  <si>
    <t>пирожное прослоенное глазированное (12шт)</t>
  </si>
  <si>
    <t>упак</t>
  </si>
  <si>
    <t>На основании проведенного анализа рынка и расчетов, НМЦК составляет: 270 944,25 рублей.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</si>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</sst>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sqref="A1:P1"/>
    </sheetView>
  </sheetViews>
  <sheetFormatPr defaultColWidth="9.140625" defaultRowHeight="12.75" x14ac:dyDescent="0.25"/>
  <cols>
    <col min="1" max="1" width="4.85546875" style="4" customWidth="1"/>
    <col min="2" max="2" width="32.5703125" style="5" customWidth="1"/>
    <col min="3" max="3" width="10.28515625" style="4" customWidth="1"/>
    <col min="4" max="4" width="9.140625" style="4"/>
    <col min="5" max="10" width="12.7109375" style="6" customWidth="1"/>
    <col min="11" max="11" width="13.5703125" style="6" customWidth="1"/>
    <col min="12" max="12" width="7.85546875" style="4" customWidth="1"/>
    <col min="13" max="13" width="12.5703125" style="4" customWidth="1"/>
    <col min="14" max="14" width="10.28515625" style="4" customWidth="1"/>
    <col min="15" max="15" width="16.85546875" style="4" customWidth="1"/>
    <col min="16" max="16" width="13.28515625" style="6" customWidth="1"/>
    <col min="17" max="18" width="14.28515625" style="4" customWidth="1"/>
    <col min="19" max="19" width="9.140625" style="4"/>
    <col min="20" max="20" width="14.42578125" style="4" bestFit="1" customWidth="1"/>
    <col min="21" max="16384" width="9.140625" style="4"/>
  </cols>
  <sheetData>
    <row r="1" spans="1:16" ht="81.7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ht="64.5" customHeight="1" x14ac:dyDescent="0.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21" customHeight="1" x14ac:dyDescent="0.25"/>
    <row r="5" spans="1:16" ht="17.25" customHeight="1" x14ac:dyDescent="0.25">
      <c r="A5" s="15" t="s">
        <v>17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34.15" customHeight="1" x14ac:dyDescent="0.25">
      <c r="A6" s="15" t="s">
        <v>18</v>
      </c>
      <c r="B6" s="15"/>
      <c r="C6" s="20" t="s">
        <v>19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1" customHeight="1" x14ac:dyDescent="0.25">
      <c r="A7" s="12" t="s">
        <v>20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21" customHeight="1" x14ac:dyDescent="0.25">
      <c r="A8" s="16" t="s">
        <v>0</v>
      </c>
      <c r="B8" s="15" t="s">
        <v>1</v>
      </c>
      <c r="C8" s="17" t="s">
        <v>2</v>
      </c>
      <c r="D8" s="15"/>
      <c r="E8" s="2" t="s">
        <v>5</v>
      </c>
      <c r="F8" s="2" t="s">
        <v>7</v>
      </c>
      <c r="G8" s="2" t="s">
        <v>8</v>
      </c>
      <c r="H8" s="2" t="s">
        <v>9</v>
      </c>
      <c r="I8" s="2" t="s">
        <v>10</v>
      </c>
      <c r="J8" s="2" t="s">
        <v>10</v>
      </c>
      <c r="K8" s="14" t="s">
        <v>16</v>
      </c>
      <c r="L8" s="15" t="s">
        <v>13</v>
      </c>
      <c r="M8" s="15" t="s">
        <v>14</v>
      </c>
      <c r="N8" s="15" t="s">
        <v>15</v>
      </c>
      <c r="O8" s="15" t="s">
        <v>11</v>
      </c>
      <c r="P8" s="14" t="s">
        <v>12</v>
      </c>
    </row>
    <row r="9" spans="1:16" ht="26.45" customHeight="1" x14ac:dyDescent="0.25">
      <c r="A9" s="16"/>
      <c r="B9" s="15"/>
      <c r="C9" s="8" t="s">
        <v>3</v>
      </c>
      <c r="D9" s="1" t="s">
        <v>4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14"/>
      <c r="L9" s="15"/>
      <c r="M9" s="15"/>
      <c r="N9" s="15"/>
      <c r="O9" s="15"/>
      <c r="P9" s="14"/>
    </row>
    <row r="10" spans="1:16" ht="20.25" customHeight="1" x14ac:dyDescent="0.25">
      <c r="A10" s="10">
        <v>1</v>
      </c>
      <c r="B10" s="1" t="s">
        <v>23</v>
      </c>
      <c r="C10" s="9" t="s">
        <v>22</v>
      </c>
      <c r="D10" s="1">
        <v>2100</v>
      </c>
      <c r="E10" s="2">
        <v>98</v>
      </c>
      <c r="F10" s="2"/>
      <c r="G10" s="2">
        <v>90</v>
      </c>
      <c r="H10" s="2">
        <v>98</v>
      </c>
      <c r="I10" s="2"/>
      <c r="J10" s="2"/>
      <c r="K10" s="2">
        <f>ROUND(AVERAGE(E10,G10,H10),2)</f>
        <v>95.33</v>
      </c>
      <c r="L10" s="1">
        <f t="shared" ref="L10" si="0">COUNT(E10:J10)</f>
        <v>3</v>
      </c>
      <c r="M10" s="1">
        <f t="shared" ref="M10" si="1">STDEV(E10,F10,G10)</f>
        <v>5.6568542494923806</v>
      </c>
      <c r="N10" s="1">
        <f t="shared" ref="N10" si="2">M10/K10*100</f>
        <v>5.9339706802605479</v>
      </c>
      <c r="O10" s="1" t="str">
        <f t="shared" ref="O10" si="3">IF(N10&lt;33,"ОДНОРОДНЫЕ","НЕОДНОРОДНЫЕ")</f>
        <v>ОДНОРОДНЫЕ</v>
      </c>
      <c r="P10" s="2">
        <f t="shared" ref="P10" si="4">ROUND(D10*K10,2)</f>
        <v>200193</v>
      </c>
    </row>
    <row r="11" spans="1:16" ht="27" customHeight="1" x14ac:dyDescent="0.25">
      <c r="A11" s="10">
        <v>2</v>
      </c>
      <c r="B11" s="11" t="s">
        <v>24</v>
      </c>
      <c r="C11" s="9" t="s">
        <v>25</v>
      </c>
      <c r="D11" s="1">
        <v>375</v>
      </c>
      <c r="E11" s="2">
        <v>192</v>
      </c>
      <c r="F11" s="2">
        <v>204</v>
      </c>
      <c r="G11" s="2">
        <v>170</v>
      </c>
      <c r="H11" s="2"/>
      <c r="I11" s="2"/>
      <c r="J11" s="2"/>
      <c r="K11" s="2">
        <f t="shared" ref="K11" si="5">ROUND(AVERAGE(E11,F11,G11),2)</f>
        <v>188.67</v>
      </c>
      <c r="L11" s="1">
        <f t="shared" ref="L11" si="6">COUNT(E11:J11)</f>
        <v>3</v>
      </c>
      <c r="M11" s="1">
        <f t="shared" ref="M11" si="7">STDEV(E11,F11,G11)</f>
        <v>17.243356208503418</v>
      </c>
      <c r="N11" s="1">
        <f t="shared" ref="N11" si="8">M11/K11*100</f>
        <v>9.1394266224113103</v>
      </c>
      <c r="O11" s="1" t="str">
        <f t="shared" ref="O11" si="9">IF(N11&lt;33,"ОДНОРОДНЫЕ","НЕОДНОРОДНЫЕ")</f>
        <v>ОДНОРОДНЫЕ</v>
      </c>
      <c r="P11" s="2">
        <f t="shared" ref="P11" si="10">ROUND(D11*K11,2)</f>
        <v>70751.25</v>
      </c>
    </row>
    <row r="12" spans="1:16" s="7" customFormat="1" ht="20.25" customHeight="1" x14ac:dyDescent="0.25">
      <c r="A12" s="21" t="s">
        <v>21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3">
        <f>SUM(P10:P11)</f>
        <v>270944.25</v>
      </c>
    </row>
    <row r="13" spans="1:16" ht="19.5" customHeight="1" x14ac:dyDescent="0.25">
      <c r="A13" s="15" t="s">
        <v>26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</sheetData>
  <mergeCells count="17">
    <mergeCell ref="A13:P13"/>
    <mergeCell ref="A12:O12"/>
    <mergeCell ref="A1:P1"/>
    <mergeCell ref="A3:P3"/>
    <mergeCell ref="A5:P5"/>
    <mergeCell ref="A6:B6"/>
    <mergeCell ref="C6:P6"/>
    <mergeCell ref="A7:P7"/>
    <mergeCell ref="P8:P9"/>
    <mergeCell ref="N8:N9"/>
    <mergeCell ref="O8:O9"/>
    <mergeCell ref="A8:A9"/>
    <mergeCell ref="B8:B9"/>
    <mergeCell ref="C8:D8"/>
    <mergeCell ref="K8:K9"/>
    <mergeCell ref="L8:L9"/>
    <mergeCell ref="M8:M9"/>
  </mergeCells>
  <conditionalFormatting sqref="O10">
    <cfRule type="containsText" dxfId="5" priority="7" operator="containsText" text="НЕОДНОРОДНЫЕ">
      <formula>NOT(ISERROR(SEARCH("НЕОДНОРОДНЫЕ",O10)))</formula>
    </cfRule>
    <cfRule type="containsText" dxfId="4" priority="8" operator="containsText" text="ОДНОРОДНЫЕ">
      <formula>NOT(ISERROR(SEARCH("ОДНОРОДНЫЕ",O10)))</formula>
    </cfRule>
    <cfRule type="containsText" dxfId="3" priority="9" operator="containsText" text="НЕОДНОРОДНЫЕ">
      <formula>NOT(ISERROR(SEARCH("НЕОДНОРОДНЫЕ",O10)))</formula>
    </cfRule>
  </conditionalFormatting>
  <conditionalFormatting sqref="O11">
    <cfRule type="containsText" dxfId="2" priority="1" operator="containsText" text="НЕОДНОРОДНЫЕ">
      <formula>NOT(ISERROR(SEARCH("НЕОДНОРОДНЫЕ",O11)))</formula>
    </cfRule>
    <cfRule type="containsText" dxfId="1" priority="2" operator="containsText" text="ОДНОРОДНЫЕ">
      <formula>NOT(ISERROR(SEARCH("ОДНОРОДНЫЕ",O11)))</formula>
    </cfRule>
    <cfRule type="containsText" dxfId="0" priority="3" operator="containsText" text="НЕОДНОРОДНЫЕ">
      <formula>NOT(ISERROR(SEARCH("НЕОДНОРОДНЫЕ",O11)))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2026-08-13T03:37:44Z</dcterms:modified>
</cp:coreProperties>
</file>